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<sst xmlns="http://schemas.openxmlformats.org/spreadsheetml/2006/main" count="190" uniqueCount="114">
  <si>
    <t>Число избирателей</t>
  </si>
  <si>
    <t>ГОРОД</t>
  </si>
  <si>
    <t xml:space="preserve"> </t>
  </si>
  <si>
    <t>Бюлл., полученные УИК</t>
  </si>
  <si>
    <t>Бюлл., выд. досрочно</t>
  </si>
  <si>
    <t>Бюлл., выд. в помещ.</t>
  </si>
  <si>
    <t>Бюлл., выд. вне помещ.</t>
  </si>
  <si>
    <t>3+4+5</t>
  </si>
  <si>
    <t>(выдано бюлл.)</t>
  </si>
  <si>
    <t>(3+4+5)/1</t>
  </si>
  <si>
    <t>(явка)</t>
  </si>
  <si>
    <t>Погашенные бюллетени</t>
  </si>
  <si>
    <t>В переносных ящиках</t>
  </si>
  <si>
    <t>В стационарных ящиках</t>
  </si>
  <si>
    <t>Недейств. бюллетеней</t>
  </si>
  <si>
    <t>Действит. бюллетеней</t>
  </si>
  <si>
    <t>Обнаруж.бюлл.</t>
  </si>
  <si>
    <t>7+8</t>
  </si>
  <si>
    <t>9+10</t>
  </si>
  <si>
    <t>База %</t>
  </si>
  <si>
    <t>Откреп., получ. УИК</t>
  </si>
  <si>
    <t>Откреп., выд. УИК</t>
  </si>
  <si>
    <t>Голосовало по откреп.</t>
  </si>
  <si>
    <t>Неиспольз. откреп.</t>
  </si>
  <si>
    <t>Откреп., выданные ТИК</t>
  </si>
  <si>
    <t>Утраченные бюллетени</t>
  </si>
  <si>
    <t>Неучтённые бюллетени</t>
  </si>
  <si>
    <t>%</t>
  </si>
  <si>
    <t>ЖИРИНОВСКИЙ</t>
  </si>
  <si>
    <t>ЗЮГАНОВ</t>
  </si>
  <si>
    <t>Жалобы</t>
  </si>
  <si>
    <t>Время на протоколе</t>
  </si>
  <si>
    <t>Время внес.в табл.ТИК</t>
  </si>
  <si>
    <t>3+4+5-7-8</t>
  </si>
  <si>
    <t>Подсчитано участков</t>
  </si>
  <si>
    <t>№</t>
  </si>
  <si>
    <t>унесено бюллетеней</t>
  </si>
  <si>
    <t>ВЫБОРЫ</t>
  </si>
  <si>
    <t>ДОЛГОПРУДНЫЙ</t>
  </si>
  <si>
    <t>% досрочно</t>
  </si>
  <si>
    <t>3/(3+4+5)</t>
  </si>
  <si>
    <t>% на дому</t>
  </si>
  <si>
    <t>5/(3+4+5)</t>
  </si>
  <si>
    <t>% унесённых</t>
  </si>
  <si>
    <t>% недействительных</t>
  </si>
  <si>
    <t>ЦАО</t>
  </si>
  <si>
    <t>МФТИ</t>
  </si>
  <si>
    <t>Шк.1</t>
  </si>
  <si>
    <t>Техникум</t>
  </si>
  <si>
    <t>Шк.5</t>
  </si>
  <si>
    <t>Вперед</t>
  </si>
  <si>
    <t>Дом пион.</t>
  </si>
  <si>
    <t>Лиц.11</t>
  </si>
  <si>
    <t>ЗАГС</t>
  </si>
  <si>
    <t>Б-ца</t>
  </si>
  <si>
    <t>Шк.6</t>
  </si>
  <si>
    <t>Гимн.12</t>
  </si>
  <si>
    <t>Шк.9</t>
  </si>
  <si>
    <t>К/т Полет</t>
  </si>
  <si>
    <t>Библ.</t>
  </si>
  <si>
    <t>ДШИ</t>
  </si>
  <si>
    <t>Шк.10</t>
  </si>
  <si>
    <t>Т-р Город</t>
  </si>
  <si>
    <t>Биб.фил.1</t>
  </si>
  <si>
    <t>ЦЗН</t>
  </si>
  <si>
    <t>Гимн.13</t>
  </si>
  <si>
    <t>Об.ГУВД</t>
  </si>
  <si>
    <t>Шк.Содр.</t>
  </si>
  <si>
    <t>Шк.7</t>
  </si>
  <si>
    <t>Ц.обр.</t>
  </si>
  <si>
    <t>Водник</t>
  </si>
  <si>
    <t>Дом оф.</t>
  </si>
  <si>
    <t>Шк.4</t>
  </si>
  <si>
    <t>Вегетта</t>
  </si>
  <si>
    <t>Шк.3</t>
  </si>
  <si>
    <t>Шк.8</t>
  </si>
  <si>
    <t>Госп.</t>
  </si>
  <si>
    <t>Утраченные откреп.</t>
  </si>
  <si>
    <t>СТРАНА</t>
  </si>
  <si>
    <t>ПРЕЗИДЕНТА 4.03.2012</t>
  </si>
  <si>
    <t>ОБЛАСТЬ</t>
  </si>
  <si>
    <t>Быв.библ.</t>
  </si>
  <si>
    <t>Д/с 23</t>
  </si>
  <si>
    <t>Шк.14</t>
  </si>
  <si>
    <t>Регпалата</t>
  </si>
  <si>
    <t>ПТУ 21</t>
  </si>
  <si>
    <t>Ивушка</t>
  </si>
  <si>
    <t>МИРОНОВ</t>
  </si>
  <si>
    <t>ПРОХОРОВ</t>
  </si>
  <si>
    <t>ПУТИН</t>
  </si>
  <si>
    <t>Сумма за всех</t>
  </si>
  <si>
    <t>Расхождения 9+10-7-8</t>
  </si>
  <si>
    <t>1 КС</t>
  </si>
  <si>
    <t>2 КС</t>
  </si>
  <si>
    <t>Баланс бюлл. 17/18</t>
  </si>
  <si>
    <t>3 КС</t>
  </si>
  <si>
    <t>4 КС</t>
  </si>
  <si>
    <t>5 КС</t>
  </si>
  <si>
    <t>Унесено-2 (+)</t>
  </si>
  <si>
    <t>6 КС</t>
  </si>
  <si>
    <t>7 КС</t>
  </si>
  <si>
    <t>Не опущ.в переносн. (+)</t>
  </si>
  <si>
    <t>Унесено в пом. (+)</t>
  </si>
  <si>
    <t>Ошибка в стр.17 или 18</t>
  </si>
  <si>
    <t>Не пришло 1-3-4-5 (+)</t>
  </si>
  <si>
    <t>Расхождения "ВСЕ"-10</t>
  </si>
  <si>
    <t>Баланс бюлл. 17+/18-</t>
  </si>
  <si>
    <t>Итог.прот.</t>
  </si>
  <si>
    <t>Без учёта открепительных</t>
  </si>
  <si>
    <t>Зарег.избирателей на 1.03</t>
  </si>
  <si>
    <t>Прирост списка с 1.03</t>
  </si>
  <si>
    <t>2012 к 2011, %%</t>
  </si>
  <si>
    <t>Прирост с 4.12.2011</t>
  </si>
  <si>
    <t>Всего изб. В 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</si>
</sst>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;@"/>
  </numFmts>
  <fonts count="4">
    <font>
      <sz val="10"/>
      <name val="Arial Cyr"/>
      <family val="0"/>
    </font>
    <font>
      <sz val="10"/>
      <name val="Arial Unicode MS"/>
      <family val="0"/>
    </font>
    <font>
      <sz val="8"/>
      <name val="Arial Cyr"/>
      <family val="0"/>
    </font>
    <font>
      <sz val="10"/>
      <color indexed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10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/>
    </xf>
    <xf numFmtId="10" fontId="0" fillId="0" borderId="1" xfId="17" applyNumberFormat="1" applyFon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20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6" borderId="1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5" borderId="4" xfId="0" applyFill="1" applyBorder="1" applyAlignment="1">
      <alignment horizontal="right"/>
    </xf>
    <xf numFmtId="0" fontId="0" fillId="0" borderId="5" xfId="0" applyBorder="1" applyAlignment="1">
      <alignment/>
    </xf>
    <xf numFmtId="0" fontId="3" fillId="5" borderId="4" xfId="0" applyFont="1" applyFill="1" applyBorder="1" applyAlignment="1">
      <alignment/>
    </xf>
    <xf numFmtId="10" fontId="0" fillId="5" borderId="6" xfId="0" applyNumberFormat="1" applyFill="1" applyBorder="1" applyAlignment="1">
      <alignment horizontal="center"/>
    </xf>
    <xf numFmtId="10" fontId="0" fillId="5" borderId="7" xfId="0" applyNumberFormat="1" applyFill="1" applyBorder="1" applyAlignment="1">
      <alignment horizontal="center"/>
    </xf>
    <xf numFmtId="0" fontId="0" fillId="5" borderId="7" xfId="0" applyFill="1" applyBorder="1" applyAlignment="1">
      <alignment/>
    </xf>
    <xf numFmtId="22" fontId="0" fillId="0" borderId="1" xfId="0" applyNumberFormat="1" applyBorder="1" applyAlignment="1">
      <alignment/>
    </xf>
    <xf numFmtId="22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workbookViewId="0" topLeftCell="A1">
      <pane xSplit="2" ySplit="2" topLeftCell="A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R5" sqref="AR5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10" max="10" width="10.25390625" style="0" bestFit="1" customWidth="1"/>
    <col min="43" max="43" width="14.375" style="0" bestFit="1" customWidth="1"/>
    <col min="44" max="44" width="24.625" style="0" customWidth="1"/>
    <col min="45" max="45" width="18.25390625" style="0" customWidth="1"/>
    <col min="46" max="46" width="18.75390625" style="0" customWidth="1"/>
    <col min="47" max="47" width="18.625" style="0" customWidth="1"/>
  </cols>
  <sheetData>
    <row r="1" spans="1:48" ht="12.75">
      <c r="A1" t="s">
        <v>37</v>
      </c>
      <c r="B1" t="s">
        <v>79</v>
      </c>
      <c r="C1" s="36">
        <v>318</v>
      </c>
      <c r="D1" s="36">
        <v>319</v>
      </c>
      <c r="E1" s="3">
        <v>320</v>
      </c>
      <c r="F1" s="3">
        <v>321</v>
      </c>
      <c r="G1" s="3">
        <v>322</v>
      </c>
      <c r="H1" s="3">
        <v>323</v>
      </c>
      <c r="I1" s="36">
        <v>324</v>
      </c>
      <c r="J1" s="36">
        <v>325</v>
      </c>
      <c r="K1" s="3">
        <v>326</v>
      </c>
      <c r="L1" s="3">
        <v>327</v>
      </c>
      <c r="M1" s="3">
        <v>328</v>
      </c>
      <c r="N1" s="3">
        <v>329</v>
      </c>
      <c r="O1" s="3">
        <v>330</v>
      </c>
      <c r="P1" s="3">
        <v>331</v>
      </c>
      <c r="Q1" s="3">
        <v>332</v>
      </c>
      <c r="R1" s="3">
        <v>333</v>
      </c>
      <c r="S1" s="3">
        <v>334</v>
      </c>
      <c r="T1" s="3">
        <v>335</v>
      </c>
      <c r="U1" s="3">
        <v>336</v>
      </c>
      <c r="V1" s="3">
        <v>337</v>
      </c>
      <c r="W1" s="3">
        <v>338</v>
      </c>
      <c r="X1" s="3">
        <v>339</v>
      </c>
      <c r="Y1" s="3">
        <v>340</v>
      </c>
      <c r="Z1" s="3">
        <v>341</v>
      </c>
      <c r="AA1" s="3">
        <v>342</v>
      </c>
      <c r="AB1" s="3">
        <v>343</v>
      </c>
      <c r="AC1" s="3">
        <v>344</v>
      </c>
      <c r="AD1" s="3">
        <v>345</v>
      </c>
      <c r="AE1" s="3">
        <v>346</v>
      </c>
      <c r="AF1" s="3">
        <v>347</v>
      </c>
      <c r="AG1" s="3">
        <v>348</v>
      </c>
      <c r="AH1" s="3">
        <v>349</v>
      </c>
      <c r="AI1" s="3">
        <v>350</v>
      </c>
      <c r="AJ1" s="3">
        <v>351</v>
      </c>
      <c r="AK1" s="3">
        <v>352</v>
      </c>
      <c r="AL1" s="3">
        <v>353</v>
      </c>
      <c r="AM1" s="3">
        <v>354</v>
      </c>
      <c r="AN1" s="3">
        <v>355</v>
      </c>
      <c r="AO1" s="3">
        <v>356</v>
      </c>
      <c r="AP1" s="3">
        <v>357</v>
      </c>
      <c r="AQ1" s="4" t="s">
        <v>1</v>
      </c>
      <c r="AS1" s="5" t="s">
        <v>80</v>
      </c>
      <c r="AT1" s="8" t="s">
        <v>78</v>
      </c>
      <c r="AU1" s="6"/>
      <c r="AV1" s="7"/>
    </row>
    <row r="2" spans="1:46" ht="12.75">
      <c r="A2" t="s">
        <v>1</v>
      </c>
      <c r="B2" t="s">
        <v>38</v>
      </c>
      <c r="C2" s="2" t="s">
        <v>45</v>
      </c>
      <c r="D2" s="2" t="s">
        <v>46</v>
      </c>
      <c r="E2" s="2" t="s">
        <v>47</v>
      </c>
      <c r="F2" s="3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54</v>
      </c>
      <c r="M2" s="2" t="s">
        <v>55</v>
      </c>
      <c r="N2" s="2" t="s">
        <v>56</v>
      </c>
      <c r="O2" s="3" t="s">
        <v>57</v>
      </c>
      <c r="P2" s="3" t="s">
        <v>57</v>
      </c>
      <c r="Q2" s="2" t="s">
        <v>58</v>
      </c>
      <c r="R2" s="2" t="s">
        <v>59</v>
      </c>
      <c r="S2" s="2" t="s">
        <v>81</v>
      </c>
      <c r="T2" s="3" t="s">
        <v>60</v>
      </c>
      <c r="U2" s="3" t="s">
        <v>60</v>
      </c>
      <c r="V2" s="2" t="s">
        <v>61</v>
      </c>
      <c r="W2" s="2" t="s">
        <v>62</v>
      </c>
      <c r="X2" s="2" t="s">
        <v>63</v>
      </c>
      <c r="Y2" s="2" t="s">
        <v>82</v>
      </c>
      <c r="Z2" s="2" t="s">
        <v>83</v>
      </c>
      <c r="AA2" s="2" t="s">
        <v>84</v>
      </c>
      <c r="AB2" s="2" t="s">
        <v>64</v>
      </c>
      <c r="AC2" s="2" t="s">
        <v>65</v>
      </c>
      <c r="AD2" s="2" t="s">
        <v>67</v>
      </c>
      <c r="AE2" s="2" t="s">
        <v>85</v>
      </c>
      <c r="AF2" s="2" t="s">
        <v>68</v>
      </c>
      <c r="AG2" s="2" t="s">
        <v>66</v>
      </c>
      <c r="AH2" s="3" t="s">
        <v>86</v>
      </c>
      <c r="AI2" s="3" t="s">
        <v>69</v>
      </c>
      <c r="AJ2" s="2" t="s">
        <v>70</v>
      </c>
      <c r="AK2" s="3" t="s">
        <v>71</v>
      </c>
      <c r="AL2" s="2" t="s">
        <v>72</v>
      </c>
      <c r="AM2" s="2" t="s">
        <v>73</v>
      </c>
      <c r="AN2" s="2" t="s">
        <v>74</v>
      </c>
      <c r="AO2" s="2" t="s">
        <v>75</v>
      </c>
      <c r="AP2" s="2" t="s">
        <v>76</v>
      </c>
      <c r="AQ2" s="17" t="s">
        <v>107</v>
      </c>
      <c r="AR2" s="2"/>
      <c r="AS2" s="17" t="s">
        <v>107</v>
      </c>
      <c r="AT2" s="17" t="s">
        <v>107</v>
      </c>
    </row>
    <row r="3" spans="3:47" ht="12.75"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3"/>
      <c r="P3" s="3"/>
      <c r="Q3" s="2"/>
      <c r="R3" s="2"/>
      <c r="S3" s="2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AJ3" s="2"/>
      <c r="AK3" s="3"/>
      <c r="AL3" s="2"/>
      <c r="AM3" s="2"/>
      <c r="AN3" s="2"/>
      <c r="AO3" s="2"/>
      <c r="AP3" s="2"/>
      <c r="AQ3" s="17"/>
      <c r="AR3" s="39"/>
      <c r="AS3" s="43">
        <f>AS5/AS4</f>
        <v>1.0234261102354565</v>
      </c>
      <c r="AT3" s="44">
        <f>AT5/AT4</f>
        <v>1.0056990447810272</v>
      </c>
      <c r="AU3" s="45" t="s">
        <v>111</v>
      </c>
    </row>
    <row r="4" spans="1:47" ht="12.75">
      <c r="A4" t="s">
        <v>2</v>
      </c>
      <c r="B4" t="s">
        <v>109</v>
      </c>
      <c r="C4" s="34">
        <v>341</v>
      </c>
      <c r="D4" s="34">
        <v>2400</v>
      </c>
      <c r="E4" s="34">
        <v>878</v>
      </c>
      <c r="F4" s="34">
        <v>1177</v>
      </c>
      <c r="G4" s="34">
        <v>1563</v>
      </c>
      <c r="H4" s="34">
        <v>1385</v>
      </c>
      <c r="I4" s="34">
        <v>1805</v>
      </c>
      <c r="J4" s="34">
        <v>1014</v>
      </c>
      <c r="K4" s="34">
        <v>2097</v>
      </c>
      <c r="L4" s="34">
        <v>0</v>
      </c>
      <c r="M4" s="34">
        <v>2068</v>
      </c>
      <c r="N4" s="34">
        <v>1702</v>
      </c>
      <c r="O4" s="34">
        <v>2404</v>
      </c>
      <c r="P4" s="34">
        <v>2180</v>
      </c>
      <c r="Q4" s="34">
        <v>1513</v>
      </c>
      <c r="R4" s="34">
        <v>1423</v>
      </c>
      <c r="S4" s="34">
        <v>2062</v>
      </c>
      <c r="T4" s="34">
        <v>2541</v>
      </c>
      <c r="U4" s="34">
        <v>666</v>
      </c>
      <c r="V4" s="34">
        <v>2554</v>
      </c>
      <c r="W4" s="34">
        <v>2549</v>
      </c>
      <c r="X4" s="34">
        <v>1749</v>
      </c>
      <c r="Y4" s="34">
        <v>1784</v>
      </c>
      <c r="Z4" s="34">
        <v>2549</v>
      </c>
      <c r="AA4" s="34">
        <v>965</v>
      </c>
      <c r="AB4" s="34">
        <v>2137</v>
      </c>
      <c r="AC4" s="34">
        <v>1941</v>
      </c>
      <c r="AD4" s="34">
        <v>2146</v>
      </c>
      <c r="AE4" s="34">
        <v>2088</v>
      </c>
      <c r="AF4" s="34">
        <v>2956</v>
      </c>
      <c r="AG4" s="34">
        <v>2641</v>
      </c>
      <c r="AH4" s="34">
        <v>2212</v>
      </c>
      <c r="AI4" s="34">
        <v>445</v>
      </c>
      <c r="AJ4" s="34">
        <v>2194</v>
      </c>
      <c r="AK4" s="34">
        <v>2656</v>
      </c>
      <c r="AL4" s="34">
        <v>1080</v>
      </c>
      <c r="AM4" s="34">
        <v>835</v>
      </c>
      <c r="AN4" s="34">
        <v>828</v>
      </c>
      <c r="AO4" s="34">
        <v>916</v>
      </c>
      <c r="AP4" s="34">
        <v>1238</v>
      </c>
      <c r="AQ4" s="19">
        <f>SUM(C4:AP4)</f>
        <v>67682</v>
      </c>
      <c r="AR4" s="41" t="s">
        <v>109</v>
      </c>
      <c r="AS4" s="40">
        <v>5647203</v>
      </c>
      <c r="AT4" s="18">
        <v>109237780</v>
      </c>
      <c r="AU4" s="30" t="s">
        <v>113</v>
      </c>
    </row>
    <row r="5" spans="1:46" ht="12.75">
      <c r="A5">
        <v>1</v>
      </c>
      <c r="B5" t="s">
        <v>0</v>
      </c>
      <c r="C5" s="19">
        <v>373</v>
      </c>
      <c r="D5" s="19">
        <v>2576</v>
      </c>
      <c r="E5" s="19">
        <v>996</v>
      </c>
      <c r="F5" s="19">
        <v>1318</v>
      </c>
      <c r="G5" s="19">
        <v>1813</v>
      </c>
      <c r="H5" s="19">
        <v>1438</v>
      </c>
      <c r="I5" s="19">
        <v>1821</v>
      </c>
      <c r="J5" s="19">
        <v>1010</v>
      </c>
      <c r="K5" s="19">
        <v>2259</v>
      </c>
      <c r="L5" s="19">
        <v>575</v>
      </c>
      <c r="M5" s="19">
        <v>2094</v>
      </c>
      <c r="N5" s="19">
        <v>1739</v>
      </c>
      <c r="O5" s="19">
        <v>2401</v>
      </c>
      <c r="P5" s="19">
        <v>2268</v>
      </c>
      <c r="Q5" s="19">
        <v>1594</v>
      </c>
      <c r="R5" s="19">
        <v>1470</v>
      </c>
      <c r="S5" s="19">
        <v>2190</v>
      </c>
      <c r="T5" s="19">
        <v>2584</v>
      </c>
      <c r="U5" s="19">
        <v>786</v>
      </c>
      <c r="V5" s="19">
        <v>2666</v>
      </c>
      <c r="W5" s="19">
        <v>2576</v>
      </c>
      <c r="X5" s="19">
        <v>1797</v>
      </c>
      <c r="Y5" s="19">
        <v>1909</v>
      </c>
      <c r="Z5" s="19">
        <v>2926</v>
      </c>
      <c r="AA5" s="19">
        <v>1014</v>
      </c>
      <c r="AB5" s="19">
        <v>2217</v>
      </c>
      <c r="AC5" s="19">
        <v>1971</v>
      </c>
      <c r="AD5" s="19">
        <v>2268</v>
      </c>
      <c r="AE5" s="19">
        <v>2161</v>
      </c>
      <c r="AF5" s="19">
        <v>2990</v>
      </c>
      <c r="AG5" s="19">
        <v>2787</v>
      </c>
      <c r="AH5" s="19">
        <v>2330</v>
      </c>
      <c r="AI5" s="19">
        <v>543</v>
      </c>
      <c r="AJ5" s="19">
        <v>2247</v>
      </c>
      <c r="AK5" s="19">
        <v>2812</v>
      </c>
      <c r="AL5" s="19">
        <v>1195</v>
      </c>
      <c r="AM5" s="19">
        <v>938</v>
      </c>
      <c r="AN5" s="19">
        <v>879</v>
      </c>
      <c r="AO5" s="19">
        <v>949</v>
      </c>
      <c r="AP5" s="19">
        <v>1602</v>
      </c>
      <c r="AQ5" s="19">
        <f>SUM(C5:AP5)</f>
        <v>72082</v>
      </c>
      <c r="AR5" s="19" t="s">
        <v>0</v>
      </c>
      <c r="AS5" s="35">
        <v>5779495</v>
      </c>
      <c r="AT5" s="35">
        <v>109860331</v>
      </c>
    </row>
    <row r="6" spans="1:46" ht="12.75">
      <c r="A6" t="s">
        <v>2</v>
      </c>
      <c r="B6" t="s">
        <v>108</v>
      </c>
      <c r="C6" s="34">
        <f>C5-C27+C26+C29</f>
        <v>347</v>
      </c>
      <c r="D6" s="34">
        <f aca="true" t="shared" si="0" ref="D6:AT6">D5-D27+D26+D29</f>
        <v>2525</v>
      </c>
      <c r="E6" s="34">
        <f t="shared" si="0"/>
        <v>918</v>
      </c>
      <c r="F6" s="34">
        <f t="shared" si="0"/>
        <v>1311</v>
      </c>
      <c r="G6" s="34">
        <f t="shared" si="0"/>
        <v>1730</v>
      </c>
      <c r="H6" s="34">
        <f t="shared" si="0"/>
        <v>1405</v>
      </c>
      <c r="I6" s="34">
        <f t="shared" si="0"/>
        <v>1808</v>
      </c>
      <c r="J6" s="34">
        <f t="shared" si="0"/>
        <v>1011</v>
      </c>
      <c r="K6" s="34">
        <f t="shared" si="0"/>
        <v>2190</v>
      </c>
      <c r="L6" s="34">
        <f t="shared" si="0"/>
        <v>540</v>
      </c>
      <c r="M6" s="34">
        <f t="shared" si="0"/>
        <v>2097</v>
      </c>
      <c r="N6" s="34">
        <f t="shared" si="0"/>
        <v>1750</v>
      </c>
      <c r="O6" s="34">
        <f t="shared" si="0"/>
        <v>2425</v>
      </c>
      <c r="P6" s="34">
        <f t="shared" si="0"/>
        <v>2194</v>
      </c>
      <c r="Q6" s="34">
        <f t="shared" si="0"/>
        <v>1588</v>
      </c>
      <c r="R6" s="34">
        <f t="shared" si="0"/>
        <v>1476</v>
      </c>
      <c r="S6" s="34">
        <f t="shared" si="0"/>
        <v>2083</v>
      </c>
      <c r="T6" s="34">
        <f t="shared" si="0"/>
        <v>2622</v>
      </c>
      <c r="U6" s="34">
        <f t="shared" si="0"/>
        <v>767</v>
      </c>
      <c r="V6" s="34">
        <f t="shared" si="0"/>
        <v>2665</v>
      </c>
      <c r="W6" s="34">
        <f t="shared" si="0"/>
        <v>2597</v>
      </c>
      <c r="X6" s="34">
        <f t="shared" si="0"/>
        <v>1805</v>
      </c>
      <c r="Y6" s="34">
        <f t="shared" si="0"/>
        <v>1927</v>
      </c>
      <c r="Z6" s="34">
        <f t="shared" si="0"/>
        <v>2891</v>
      </c>
      <c r="AA6" s="34">
        <f t="shared" si="0"/>
        <v>1030</v>
      </c>
      <c r="AB6" s="34">
        <f t="shared" si="0"/>
        <v>2240</v>
      </c>
      <c r="AC6" s="34">
        <f t="shared" si="0"/>
        <v>1957</v>
      </c>
      <c r="AD6" s="34">
        <f t="shared" si="0"/>
        <v>2286</v>
      </c>
      <c r="AE6" s="34">
        <f t="shared" si="0"/>
        <v>2080</v>
      </c>
      <c r="AF6" s="34">
        <f t="shared" si="0"/>
        <v>3012</v>
      </c>
      <c r="AG6" s="34">
        <f t="shared" si="0"/>
        <v>2798</v>
      </c>
      <c r="AH6" s="34">
        <f t="shared" si="0"/>
        <v>2343</v>
      </c>
      <c r="AI6" s="34">
        <f t="shared" si="0"/>
        <v>541</v>
      </c>
      <c r="AJ6" s="34">
        <f t="shared" si="0"/>
        <v>2256</v>
      </c>
      <c r="AK6" s="34">
        <f t="shared" si="0"/>
        <v>2851</v>
      </c>
      <c r="AL6" s="34">
        <f t="shared" si="0"/>
        <v>1134</v>
      </c>
      <c r="AM6" s="34">
        <f t="shared" si="0"/>
        <v>885</v>
      </c>
      <c r="AN6" s="34">
        <f t="shared" si="0"/>
        <v>861</v>
      </c>
      <c r="AO6" s="34">
        <f t="shared" si="0"/>
        <v>948</v>
      </c>
      <c r="AP6" s="34">
        <f t="shared" si="0"/>
        <v>1585</v>
      </c>
      <c r="AQ6" s="34">
        <f t="shared" si="0"/>
        <v>71479</v>
      </c>
      <c r="AR6" t="s">
        <v>108</v>
      </c>
      <c r="AS6" s="34">
        <f t="shared" si="0"/>
        <v>5769109</v>
      </c>
      <c r="AT6" s="34">
        <f t="shared" si="0"/>
        <v>110427198</v>
      </c>
    </row>
    <row r="7" spans="2:47" ht="12.75">
      <c r="B7" t="s">
        <v>110</v>
      </c>
      <c r="C7" s="34">
        <f>C6-C4</f>
        <v>6</v>
      </c>
      <c r="D7" s="34">
        <f aca="true" t="shared" si="1" ref="D7:AQ7">D6-D4</f>
        <v>125</v>
      </c>
      <c r="E7" s="34">
        <f t="shared" si="1"/>
        <v>40</v>
      </c>
      <c r="F7" s="34">
        <f t="shared" si="1"/>
        <v>134</v>
      </c>
      <c r="G7" s="34">
        <f t="shared" si="1"/>
        <v>167</v>
      </c>
      <c r="H7" s="34">
        <f t="shared" si="1"/>
        <v>20</v>
      </c>
      <c r="I7" s="34">
        <f t="shared" si="1"/>
        <v>3</v>
      </c>
      <c r="J7" s="34">
        <f t="shared" si="1"/>
        <v>-3</v>
      </c>
      <c r="K7" s="34">
        <f t="shared" si="1"/>
        <v>93</v>
      </c>
      <c r="L7" s="34">
        <f t="shared" si="1"/>
        <v>540</v>
      </c>
      <c r="M7" s="34">
        <f t="shared" si="1"/>
        <v>29</v>
      </c>
      <c r="N7" s="34">
        <f t="shared" si="1"/>
        <v>48</v>
      </c>
      <c r="O7" s="34">
        <f t="shared" si="1"/>
        <v>21</v>
      </c>
      <c r="P7" s="34">
        <f t="shared" si="1"/>
        <v>14</v>
      </c>
      <c r="Q7" s="34">
        <f t="shared" si="1"/>
        <v>75</v>
      </c>
      <c r="R7" s="34">
        <f t="shared" si="1"/>
        <v>53</v>
      </c>
      <c r="S7" s="34">
        <f t="shared" si="1"/>
        <v>21</v>
      </c>
      <c r="T7" s="34">
        <f t="shared" si="1"/>
        <v>81</v>
      </c>
      <c r="U7" s="34">
        <f t="shared" si="1"/>
        <v>101</v>
      </c>
      <c r="V7" s="34">
        <f t="shared" si="1"/>
        <v>111</v>
      </c>
      <c r="W7" s="34">
        <f t="shared" si="1"/>
        <v>48</v>
      </c>
      <c r="X7" s="34">
        <f t="shared" si="1"/>
        <v>56</v>
      </c>
      <c r="Y7" s="34">
        <f t="shared" si="1"/>
        <v>143</v>
      </c>
      <c r="Z7" s="34">
        <f t="shared" si="1"/>
        <v>342</v>
      </c>
      <c r="AA7" s="34">
        <f t="shared" si="1"/>
        <v>65</v>
      </c>
      <c r="AB7" s="34">
        <f t="shared" si="1"/>
        <v>103</v>
      </c>
      <c r="AC7" s="34">
        <f t="shared" si="1"/>
        <v>16</v>
      </c>
      <c r="AD7" s="34">
        <f t="shared" si="1"/>
        <v>140</v>
      </c>
      <c r="AE7" s="34">
        <f t="shared" si="1"/>
        <v>-8</v>
      </c>
      <c r="AF7" s="34">
        <f t="shared" si="1"/>
        <v>56</v>
      </c>
      <c r="AG7" s="34">
        <f t="shared" si="1"/>
        <v>157</v>
      </c>
      <c r="AH7" s="34">
        <f t="shared" si="1"/>
        <v>131</v>
      </c>
      <c r="AI7" s="34">
        <f t="shared" si="1"/>
        <v>96</v>
      </c>
      <c r="AJ7" s="34">
        <f t="shared" si="1"/>
        <v>62</v>
      </c>
      <c r="AK7" s="34">
        <f t="shared" si="1"/>
        <v>195</v>
      </c>
      <c r="AL7" s="34">
        <f t="shared" si="1"/>
        <v>54</v>
      </c>
      <c r="AM7" s="34">
        <f t="shared" si="1"/>
        <v>50</v>
      </c>
      <c r="AN7" s="34">
        <f t="shared" si="1"/>
        <v>33</v>
      </c>
      <c r="AO7" s="34">
        <f t="shared" si="1"/>
        <v>32</v>
      </c>
      <c r="AP7" s="34">
        <f t="shared" si="1"/>
        <v>347</v>
      </c>
      <c r="AQ7" s="34">
        <f t="shared" si="1"/>
        <v>3797</v>
      </c>
      <c r="AR7" s="41" t="s">
        <v>110</v>
      </c>
      <c r="AS7" s="42">
        <f>AS5-AS4</f>
        <v>132292</v>
      </c>
      <c r="AT7" s="37">
        <f>AT5-AT4</f>
        <v>622551</v>
      </c>
      <c r="AU7" s="38" t="s">
        <v>112</v>
      </c>
    </row>
    <row r="8" spans="1:46" ht="12.75">
      <c r="A8">
        <v>2</v>
      </c>
      <c r="B8" s="1" t="s">
        <v>3</v>
      </c>
      <c r="C8" s="19">
        <v>337</v>
      </c>
      <c r="D8" s="19">
        <v>2200</v>
      </c>
      <c r="E8" s="19">
        <v>800</v>
      </c>
      <c r="F8" s="19">
        <v>1000</v>
      </c>
      <c r="G8" s="19">
        <v>1400</v>
      </c>
      <c r="H8" s="19">
        <v>1200</v>
      </c>
      <c r="I8" s="19">
        <v>1600</v>
      </c>
      <c r="J8" s="19">
        <v>900</v>
      </c>
      <c r="K8" s="19">
        <v>1900</v>
      </c>
      <c r="L8" s="19">
        <v>535</v>
      </c>
      <c r="M8" s="19">
        <v>1900</v>
      </c>
      <c r="N8" s="19">
        <v>1500</v>
      </c>
      <c r="O8" s="19">
        <v>2200</v>
      </c>
      <c r="P8" s="19">
        <v>2000</v>
      </c>
      <c r="Q8" s="19">
        <v>1300</v>
      </c>
      <c r="R8" s="19">
        <v>1200</v>
      </c>
      <c r="S8" s="19">
        <v>1900</v>
      </c>
      <c r="T8" s="19">
        <v>2400</v>
      </c>
      <c r="U8" s="19">
        <v>600</v>
      </c>
      <c r="V8" s="19">
        <v>2400</v>
      </c>
      <c r="W8" s="19">
        <v>2400</v>
      </c>
      <c r="X8" s="19">
        <v>1600</v>
      </c>
      <c r="Y8" s="19">
        <v>1600</v>
      </c>
      <c r="Z8" s="19">
        <v>2400</v>
      </c>
      <c r="AA8" s="19">
        <v>850</v>
      </c>
      <c r="AB8" s="19">
        <v>2000</v>
      </c>
      <c r="AC8" s="19">
        <v>1800</v>
      </c>
      <c r="AD8" s="19">
        <v>2000</v>
      </c>
      <c r="AE8" s="19">
        <v>1900</v>
      </c>
      <c r="AF8" s="19">
        <v>2800</v>
      </c>
      <c r="AG8" s="19">
        <v>2500</v>
      </c>
      <c r="AH8" s="19">
        <v>2000</v>
      </c>
      <c r="AI8" s="19">
        <v>400</v>
      </c>
      <c r="AJ8" s="19">
        <v>2000</v>
      </c>
      <c r="AK8" s="19">
        <v>2500</v>
      </c>
      <c r="AL8" s="19">
        <v>900</v>
      </c>
      <c r="AM8" s="19">
        <v>800</v>
      </c>
      <c r="AN8" s="19">
        <v>800</v>
      </c>
      <c r="AO8" s="19">
        <v>800</v>
      </c>
      <c r="AP8" s="19">
        <v>1100</v>
      </c>
      <c r="AQ8" s="19">
        <f>SUM(C8:AP8)</f>
        <v>62422</v>
      </c>
      <c r="AR8" s="9" t="s">
        <v>3</v>
      </c>
      <c r="AS8" s="35">
        <v>5174074</v>
      </c>
      <c r="AT8" s="35">
        <v>103567183</v>
      </c>
    </row>
    <row r="9" spans="1:46" ht="12.75">
      <c r="A9">
        <v>3</v>
      </c>
      <c r="B9" s="1" t="s">
        <v>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f aca="true" t="shared" si="2" ref="AQ9:AQ33">SUM(C9:AP9)</f>
        <v>0</v>
      </c>
      <c r="AR9" s="9" t="s">
        <v>4</v>
      </c>
      <c r="AS9" s="35">
        <v>0</v>
      </c>
      <c r="AT9" s="35">
        <v>239569</v>
      </c>
    </row>
    <row r="10" spans="1:46" ht="12.75">
      <c r="A10">
        <v>4</v>
      </c>
      <c r="B10" s="1" t="s">
        <v>5</v>
      </c>
      <c r="C10" s="19">
        <v>302</v>
      </c>
      <c r="D10" s="19">
        <v>1646</v>
      </c>
      <c r="E10" s="19">
        <v>741</v>
      </c>
      <c r="F10" s="19">
        <v>807</v>
      </c>
      <c r="G10" s="19">
        <v>1142</v>
      </c>
      <c r="H10" s="19">
        <v>1071</v>
      </c>
      <c r="I10" s="19">
        <v>1117</v>
      </c>
      <c r="J10" s="19">
        <v>577</v>
      </c>
      <c r="K10" s="19">
        <v>1454</v>
      </c>
      <c r="L10" s="19">
        <v>327</v>
      </c>
      <c r="M10" s="19">
        <v>1286</v>
      </c>
      <c r="N10" s="19">
        <v>1107</v>
      </c>
      <c r="O10" s="19">
        <v>1408</v>
      </c>
      <c r="P10" s="19">
        <v>1629</v>
      </c>
      <c r="Q10" s="19">
        <v>946</v>
      </c>
      <c r="R10" s="19">
        <v>980</v>
      </c>
      <c r="S10" s="19">
        <v>1429</v>
      </c>
      <c r="T10" s="19">
        <v>1522</v>
      </c>
      <c r="U10" s="19">
        <v>484</v>
      </c>
      <c r="V10" s="19">
        <v>1587</v>
      </c>
      <c r="W10" s="19">
        <v>1726</v>
      </c>
      <c r="X10" s="19">
        <v>1043</v>
      </c>
      <c r="Y10" s="19">
        <v>1159</v>
      </c>
      <c r="Z10" s="19">
        <v>2137</v>
      </c>
      <c r="AA10" s="19">
        <v>636</v>
      </c>
      <c r="AB10" s="19">
        <v>1238</v>
      </c>
      <c r="AC10" s="19">
        <v>1392</v>
      </c>
      <c r="AD10" s="19">
        <v>1161</v>
      </c>
      <c r="AE10" s="19">
        <v>1319</v>
      </c>
      <c r="AF10" s="19">
        <v>1669</v>
      </c>
      <c r="AG10" s="19">
        <v>1633</v>
      </c>
      <c r="AH10" s="19">
        <v>1345</v>
      </c>
      <c r="AI10" s="19">
        <v>301</v>
      </c>
      <c r="AJ10" s="19">
        <v>1402</v>
      </c>
      <c r="AK10" s="19">
        <v>1875</v>
      </c>
      <c r="AL10" s="19">
        <v>702</v>
      </c>
      <c r="AM10" s="19">
        <v>580</v>
      </c>
      <c r="AN10" s="19">
        <v>399</v>
      </c>
      <c r="AO10" s="19">
        <v>534</v>
      </c>
      <c r="AP10" s="19">
        <v>905</v>
      </c>
      <c r="AQ10" s="19">
        <f t="shared" si="2"/>
        <v>44718</v>
      </c>
      <c r="AR10" s="9" t="s">
        <v>5</v>
      </c>
      <c r="AS10" s="35">
        <v>3339027</v>
      </c>
      <c r="AT10" s="35">
        <v>65639398</v>
      </c>
    </row>
    <row r="11" spans="1:46" ht="12.75">
      <c r="A11">
        <v>5</v>
      </c>
      <c r="B11" s="1" t="s">
        <v>6</v>
      </c>
      <c r="C11" s="19">
        <v>5</v>
      </c>
      <c r="D11" s="19">
        <v>0</v>
      </c>
      <c r="E11" s="19">
        <v>22</v>
      </c>
      <c r="F11" s="19">
        <v>11</v>
      </c>
      <c r="G11" s="19">
        <v>24</v>
      </c>
      <c r="H11" s="19">
        <v>12</v>
      </c>
      <c r="I11" s="19">
        <v>61</v>
      </c>
      <c r="J11" s="19">
        <v>12</v>
      </c>
      <c r="K11" s="19">
        <v>66</v>
      </c>
      <c r="L11" s="19">
        <v>171</v>
      </c>
      <c r="M11" s="19">
        <v>40</v>
      </c>
      <c r="N11" s="19">
        <v>76</v>
      </c>
      <c r="O11" s="19">
        <v>29</v>
      </c>
      <c r="P11" s="19">
        <v>38</v>
      </c>
      <c r="Q11" s="19">
        <v>39</v>
      </c>
      <c r="R11" s="19">
        <v>70</v>
      </c>
      <c r="S11" s="19">
        <v>34</v>
      </c>
      <c r="T11" s="19">
        <v>25</v>
      </c>
      <c r="U11" s="19">
        <v>1</v>
      </c>
      <c r="V11" s="19">
        <v>79</v>
      </c>
      <c r="W11" s="19">
        <v>138</v>
      </c>
      <c r="X11" s="19">
        <v>9</v>
      </c>
      <c r="Y11" s="19">
        <v>29</v>
      </c>
      <c r="Z11" s="19">
        <v>9</v>
      </c>
      <c r="AA11" s="19">
        <v>8</v>
      </c>
      <c r="AB11" s="19">
        <v>9</v>
      </c>
      <c r="AC11" s="19">
        <v>3</v>
      </c>
      <c r="AD11" s="19">
        <v>16</v>
      </c>
      <c r="AE11" s="19">
        <v>15</v>
      </c>
      <c r="AF11" s="19">
        <v>36</v>
      </c>
      <c r="AG11" s="19">
        <v>91</v>
      </c>
      <c r="AH11" s="19">
        <v>11</v>
      </c>
      <c r="AI11" s="19">
        <v>18</v>
      </c>
      <c r="AJ11" s="19">
        <v>22</v>
      </c>
      <c r="AK11" s="19">
        <v>13</v>
      </c>
      <c r="AL11" s="19">
        <v>125</v>
      </c>
      <c r="AM11" s="19">
        <v>38</v>
      </c>
      <c r="AN11" s="19">
        <v>25</v>
      </c>
      <c r="AO11" s="19">
        <v>42</v>
      </c>
      <c r="AP11" s="19">
        <v>27</v>
      </c>
      <c r="AQ11" s="19">
        <f t="shared" si="2"/>
        <v>1499</v>
      </c>
      <c r="AR11" s="9" t="s">
        <v>6</v>
      </c>
      <c r="AS11" s="35">
        <v>213334</v>
      </c>
      <c r="AT11" s="35">
        <v>5901833</v>
      </c>
    </row>
    <row r="12" spans="1:46" ht="12.75">
      <c r="A12" t="s">
        <v>7</v>
      </c>
      <c r="B12" s="1" t="s">
        <v>8</v>
      </c>
      <c r="C12" s="19">
        <f aca="true" t="shared" si="3" ref="C12:AK12">SUM(C9:C11)</f>
        <v>307</v>
      </c>
      <c r="D12" s="19">
        <f t="shared" si="3"/>
        <v>1646</v>
      </c>
      <c r="E12" s="19">
        <f t="shared" si="3"/>
        <v>763</v>
      </c>
      <c r="F12" s="19">
        <f t="shared" si="3"/>
        <v>818</v>
      </c>
      <c r="G12" s="19">
        <f t="shared" si="3"/>
        <v>1166</v>
      </c>
      <c r="H12" s="19">
        <f t="shared" si="3"/>
        <v>1083</v>
      </c>
      <c r="I12" s="19">
        <f t="shared" si="3"/>
        <v>1178</v>
      </c>
      <c r="J12" s="19">
        <f t="shared" si="3"/>
        <v>589</v>
      </c>
      <c r="K12" s="19">
        <f t="shared" si="3"/>
        <v>1520</v>
      </c>
      <c r="L12" s="19">
        <f t="shared" si="3"/>
        <v>498</v>
      </c>
      <c r="M12" s="19">
        <f t="shared" si="3"/>
        <v>1326</v>
      </c>
      <c r="N12" s="19">
        <f t="shared" si="3"/>
        <v>1183</v>
      </c>
      <c r="O12" s="19">
        <f t="shared" si="3"/>
        <v>1437</v>
      </c>
      <c r="P12" s="19">
        <f t="shared" si="3"/>
        <v>1667</v>
      </c>
      <c r="Q12" s="19">
        <f t="shared" si="3"/>
        <v>985</v>
      </c>
      <c r="R12" s="19">
        <f t="shared" si="3"/>
        <v>1050</v>
      </c>
      <c r="S12" s="19">
        <f t="shared" si="3"/>
        <v>1463</v>
      </c>
      <c r="T12" s="19">
        <f t="shared" si="3"/>
        <v>1547</v>
      </c>
      <c r="U12" s="19">
        <f t="shared" si="3"/>
        <v>485</v>
      </c>
      <c r="V12" s="19">
        <f t="shared" si="3"/>
        <v>1666</v>
      </c>
      <c r="W12" s="19">
        <f t="shared" si="3"/>
        <v>1864</v>
      </c>
      <c r="X12" s="19">
        <f t="shared" si="3"/>
        <v>1052</v>
      </c>
      <c r="Y12" s="19">
        <f t="shared" si="3"/>
        <v>1188</v>
      </c>
      <c r="Z12" s="19">
        <f t="shared" si="3"/>
        <v>2146</v>
      </c>
      <c r="AA12" s="19">
        <f t="shared" si="3"/>
        <v>644</v>
      </c>
      <c r="AB12" s="19">
        <f t="shared" si="3"/>
        <v>1247</v>
      </c>
      <c r="AC12" s="19">
        <f t="shared" si="3"/>
        <v>1395</v>
      </c>
      <c r="AD12" s="19">
        <f t="shared" si="3"/>
        <v>1177</v>
      </c>
      <c r="AE12" s="19">
        <f t="shared" si="3"/>
        <v>1334</v>
      </c>
      <c r="AF12" s="19">
        <f t="shared" si="3"/>
        <v>1705</v>
      </c>
      <c r="AG12" s="19">
        <f t="shared" si="3"/>
        <v>1724</v>
      </c>
      <c r="AH12" s="19">
        <f t="shared" si="3"/>
        <v>1356</v>
      </c>
      <c r="AI12" s="19">
        <f t="shared" si="3"/>
        <v>319</v>
      </c>
      <c r="AJ12" s="19">
        <f t="shared" si="3"/>
        <v>1424</v>
      </c>
      <c r="AK12" s="19">
        <f t="shared" si="3"/>
        <v>1888</v>
      </c>
      <c r="AL12" s="19">
        <f>SUM(AL9:AL11)</f>
        <v>827</v>
      </c>
      <c r="AM12" s="19">
        <f>SUM(AM9:AM11)</f>
        <v>618</v>
      </c>
      <c r="AN12" s="19">
        <f>SUM(AN9:AN11)</f>
        <v>424</v>
      </c>
      <c r="AO12" s="19">
        <f>SUM(AO9:AO11)</f>
        <v>576</v>
      </c>
      <c r="AP12" s="19">
        <f>SUM(AP9:AP11)</f>
        <v>932</v>
      </c>
      <c r="AQ12" s="19">
        <f t="shared" si="2"/>
        <v>46217</v>
      </c>
      <c r="AR12" s="9" t="s">
        <v>8</v>
      </c>
      <c r="AS12" s="19">
        <f>SUM(AS9:AS11)</f>
        <v>3552361</v>
      </c>
      <c r="AT12" s="19">
        <f>SUM(AT9:AT11)</f>
        <v>71780800</v>
      </c>
    </row>
    <row r="13" spans="1:46" ht="12.75">
      <c r="A13" t="s">
        <v>9</v>
      </c>
      <c r="B13" s="1" t="s">
        <v>10</v>
      </c>
      <c r="C13" s="20">
        <f aca="true" t="shared" si="4" ref="C13:AT13">C12/C5</f>
        <v>0.8230563002680965</v>
      </c>
      <c r="D13" s="20">
        <f t="shared" si="4"/>
        <v>0.6389751552795031</v>
      </c>
      <c r="E13" s="20">
        <f t="shared" si="4"/>
        <v>0.7660642570281124</v>
      </c>
      <c r="F13" s="20">
        <f t="shared" si="4"/>
        <v>0.6206373292867982</v>
      </c>
      <c r="G13" s="20">
        <f t="shared" si="4"/>
        <v>0.6431329288472145</v>
      </c>
      <c r="H13" s="20">
        <f t="shared" si="4"/>
        <v>0.7531293463143255</v>
      </c>
      <c r="I13" s="20">
        <f t="shared" si="4"/>
        <v>0.6468973091707853</v>
      </c>
      <c r="J13" s="20">
        <f t="shared" si="4"/>
        <v>0.5831683168316831</v>
      </c>
      <c r="K13" s="20">
        <f t="shared" si="4"/>
        <v>0.6728640991589199</v>
      </c>
      <c r="L13" s="20">
        <f t="shared" si="4"/>
        <v>0.8660869565217392</v>
      </c>
      <c r="M13" s="20">
        <f t="shared" si="4"/>
        <v>0.6332378223495702</v>
      </c>
      <c r="N13" s="20">
        <f t="shared" si="4"/>
        <v>0.6802760207015526</v>
      </c>
      <c r="O13" s="20">
        <f t="shared" si="4"/>
        <v>0.5985006247396918</v>
      </c>
      <c r="P13" s="20">
        <f t="shared" si="4"/>
        <v>0.7350088183421517</v>
      </c>
      <c r="Q13" s="20">
        <f t="shared" si="4"/>
        <v>0.6179422835633626</v>
      </c>
      <c r="R13" s="20">
        <f t="shared" si="4"/>
        <v>0.7142857142857143</v>
      </c>
      <c r="S13" s="20">
        <f t="shared" si="4"/>
        <v>0.6680365296803653</v>
      </c>
      <c r="T13" s="20">
        <f t="shared" si="4"/>
        <v>0.5986842105263158</v>
      </c>
      <c r="U13" s="20">
        <f t="shared" si="4"/>
        <v>0.6170483460559797</v>
      </c>
      <c r="V13" s="20">
        <f t="shared" si="4"/>
        <v>0.6249062265566392</v>
      </c>
      <c r="W13" s="20">
        <f t="shared" si="4"/>
        <v>0.7236024844720497</v>
      </c>
      <c r="X13" s="20">
        <f t="shared" si="4"/>
        <v>0.5854201446855871</v>
      </c>
      <c r="Y13" s="20">
        <f t="shared" si="4"/>
        <v>0.6223153483499214</v>
      </c>
      <c r="Z13" s="20">
        <f t="shared" si="4"/>
        <v>0.7334244702665755</v>
      </c>
      <c r="AA13" s="20">
        <f t="shared" si="4"/>
        <v>0.6351084812623274</v>
      </c>
      <c r="AB13" s="20">
        <f t="shared" si="4"/>
        <v>0.5624718087505638</v>
      </c>
      <c r="AC13" s="20">
        <f t="shared" si="4"/>
        <v>0.7077625570776256</v>
      </c>
      <c r="AD13" s="20">
        <f t="shared" si="4"/>
        <v>0.5189594356261023</v>
      </c>
      <c r="AE13" s="20">
        <f t="shared" si="4"/>
        <v>0.6173068024062934</v>
      </c>
      <c r="AF13" s="20">
        <f t="shared" si="4"/>
        <v>0.5702341137123745</v>
      </c>
      <c r="AG13" s="20">
        <f t="shared" si="4"/>
        <v>0.6185862935055615</v>
      </c>
      <c r="AH13" s="20">
        <f t="shared" si="4"/>
        <v>0.5819742489270386</v>
      </c>
      <c r="AI13" s="20">
        <f t="shared" si="4"/>
        <v>0.5874769797421732</v>
      </c>
      <c r="AJ13" s="20">
        <f t="shared" si="4"/>
        <v>0.6337338673787272</v>
      </c>
      <c r="AK13" s="20">
        <f t="shared" si="4"/>
        <v>0.6714082503556188</v>
      </c>
      <c r="AL13" s="20">
        <f t="shared" si="4"/>
        <v>0.6920502092050209</v>
      </c>
      <c r="AM13" s="20">
        <f t="shared" si="4"/>
        <v>0.6588486140724946</v>
      </c>
      <c r="AN13" s="20">
        <f t="shared" si="4"/>
        <v>0.48236632536973834</v>
      </c>
      <c r="AO13" s="20">
        <f>AO12/AO5</f>
        <v>0.60695468914647</v>
      </c>
      <c r="AP13" s="20">
        <f>AP12/AP5</f>
        <v>0.581772784019975</v>
      </c>
      <c r="AQ13" s="20">
        <f>AQ12/AQ5</f>
        <v>0.6411725534807581</v>
      </c>
      <c r="AR13" s="9" t="s">
        <v>10</v>
      </c>
      <c r="AS13" s="20">
        <f t="shared" si="4"/>
        <v>0.6146490307544171</v>
      </c>
      <c r="AT13" s="20">
        <f t="shared" si="4"/>
        <v>0.6533823387078636</v>
      </c>
    </row>
    <row r="14" spans="1:46" ht="12.75">
      <c r="A14" t="s">
        <v>40</v>
      </c>
      <c r="B14" s="1" t="s">
        <v>39</v>
      </c>
      <c r="C14" s="20">
        <f>C9/C12</f>
        <v>0</v>
      </c>
      <c r="D14" s="20">
        <f aca="true" t="shared" si="5" ref="D14:N14">D9/D12</f>
        <v>0</v>
      </c>
      <c r="E14" s="20">
        <f t="shared" si="5"/>
        <v>0</v>
      </c>
      <c r="F14" s="20">
        <f t="shared" si="5"/>
        <v>0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0</v>
      </c>
      <c r="K14" s="20">
        <f t="shared" si="5"/>
        <v>0</v>
      </c>
      <c r="L14" s="20">
        <f t="shared" si="5"/>
        <v>0</v>
      </c>
      <c r="M14" s="20">
        <f t="shared" si="5"/>
        <v>0</v>
      </c>
      <c r="N14" s="20">
        <f t="shared" si="5"/>
        <v>0</v>
      </c>
      <c r="O14" s="20">
        <f aca="true" t="shared" si="6" ref="O14:Y14">O9/O12</f>
        <v>0</v>
      </c>
      <c r="P14" s="20">
        <f t="shared" si="6"/>
        <v>0</v>
      </c>
      <c r="Q14" s="20">
        <f t="shared" si="6"/>
        <v>0</v>
      </c>
      <c r="R14" s="20">
        <f t="shared" si="6"/>
        <v>0</v>
      </c>
      <c r="S14" s="20">
        <f t="shared" si="6"/>
        <v>0</v>
      </c>
      <c r="T14" s="20">
        <f t="shared" si="6"/>
        <v>0</v>
      </c>
      <c r="U14" s="20">
        <f t="shared" si="6"/>
        <v>0</v>
      </c>
      <c r="V14" s="20">
        <f t="shared" si="6"/>
        <v>0</v>
      </c>
      <c r="W14" s="20">
        <f t="shared" si="6"/>
        <v>0</v>
      </c>
      <c r="X14" s="20">
        <f t="shared" si="6"/>
        <v>0</v>
      </c>
      <c r="Y14" s="20">
        <f t="shared" si="6"/>
        <v>0</v>
      </c>
      <c r="Z14" s="20">
        <f aca="true" t="shared" si="7" ref="Z14:AM14">Z9/Z12</f>
        <v>0</v>
      </c>
      <c r="AA14" s="20">
        <f t="shared" si="7"/>
        <v>0</v>
      </c>
      <c r="AB14" s="20">
        <f t="shared" si="7"/>
        <v>0</v>
      </c>
      <c r="AC14" s="20">
        <f t="shared" si="7"/>
        <v>0</v>
      </c>
      <c r="AD14" s="20">
        <f t="shared" si="7"/>
        <v>0</v>
      </c>
      <c r="AE14" s="20">
        <f t="shared" si="7"/>
        <v>0</v>
      </c>
      <c r="AF14" s="20">
        <f t="shared" si="7"/>
        <v>0</v>
      </c>
      <c r="AG14" s="20">
        <f t="shared" si="7"/>
        <v>0</v>
      </c>
      <c r="AH14" s="20">
        <f t="shared" si="7"/>
        <v>0</v>
      </c>
      <c r="AI14" s="20">
        <f t="shared" si="7"/>
        <v>0</v>
      </c>
      <c r="AJ14" s="20">
        <f t="shared" si="7"/>
        <v>0</v>
      </c>
      <c r="AK14" s="20">
        <f t="shared" si="7"/>
        <v>0</v>
      </c>
      <c r="AL14" s="20">
        <f t="shared" si="7"/>
        <v>0</v>
      </c>
      <c r="AM14" s="20">
        <f t="shared" si="7"/>
        <v>0</v>
      </c>
      <c r="AN14" s="20">
        <f>AN9/AN12</f>
        <v>0</v>
      </c>
      <c r="AO14" s="20">
        <f>AO9/AO12</f>
        <v>0</v>
      </c>
      <c r="AP14" s="20">
        <f>AP9/AP12</f>
        <v>0</v>
      </c>
      <c r="AQ14" s="20">
        <f>AQ9/AQ12</f>
        <v>0</v>
      </c>
      <c r="AR14" s="9" t="s">
        <v>39</v>
      </c>
      <c r="AS14" s="20">
        <f>AS9/AS12</f>
        <v>0</v>
      </c>
      <c r="AT14" s="20">
        <f>AT9/AT12</f>
        <v>0.003337508080155139</v>
      </c>
    </row>
    <row r="15" spans="1:46" ht="12.75">
      <c r="A15" t="s">
        <v>42</v>
      </c>
      <c r="B15" s="1" t="s">
        <v>41</v>
      </c>
      <c r="C15" s="20">
        <f>C11/C12</f>
        <v>0.016286644951140065</v>
      </c>
      <c r="D15" s="20">
        <f aca="true" t="shared" si="8" ref="D15:N15">D11/D12</f>
        <v>0</v>
      </c>
      <c r="E15" s="20">
        <f t="shared" si="8"/>
        <v>0.028833551769331587</v>
      </c>
      <c r="F15" s="20">
        <f t="shared" si="8"/>
        <v>0.013447432762836185</v>
      </c>
      <c r="G15" s="20">
        <f t="shared" si="8"/>
        <v>0.02058319039451115</v>
      </c>
      <c r="H15" s="20">
        <f t="shared" si="8"/>
        <v>0.0110803324099723</v>
      </c>
      <c r="I15" s="20">
        <f t="shared" si="8"/>
        <v>0.05178268251273345</v>
      </c>
      <c r="J15" s="20">
        <f t="shared" si="8"/>
        <v>0.02037351443123939</v>
      </c>
      <c r="K15" s="20">
        <f t="shared" si="8"/>
        <v>0.04342105263157895</v>
      </c>
      <c r="L15" s="20">
        <f t="shared" si="8"/>
        <v>0.3433734939759036</v>
      </c>
      <c r="M15" s="20">
        <f t="shared" si="8"/>
        <v>0.030165912518853696</v>
      </c>
      <c r="N15" s="20">
        <f t="shared" si="8"/>
        <v>0.06424344885883347</v>
      </c>
      <c r="O15" s="20">
        <f aca="true" t="shared" si="9" ref="O15:Y15">O11/O12</f>
        <v>0.020180932498260265</v>
      </c>
      <c r="P15" s="20">
        <f t="shared" si="9"/>
        <v>0.022795440911817635</v>
      </c>
      <c r="Q15" s="20">
        <f t="shared" si="9"/>
        <v>0.03959390862944162</v>
      </c>
      <c r="R15" s="20">
        <f t="shared" si="9"/>
        <v>0.06666666666666667</v>
      </c>
      <c r="S15" s="20">
        <f t="shared" si="9"/>
        <v>0.02323991797676008</v>
      </c>
      <c r="T15" s="20">
        <f t="shared" si="9"/>
        <v>0.01616031027795734</v>
      </c>
      <c r="U15" s="20">
        <f t="shared" si="9"/>
        <v>0.002061855670103093</v>
      </c>
      <c r="V15" s="20">
        <f t="shared" si="9"/>
        <v>0.047418967587034816</v>
      </c>
      <c r="W15" s="20">
        <f t="shared" si="9"/>
        <v>0.0740343347639485</v>
      </c>
      <c r="X15" s="20">
        <f t="shared" si="9"/>
        <v>0.008555133079847909</v>
      </c>
      <c r="Y15" s="20">
        <f t="shared" si="9"/>
        <v>0.02441077441077441</v>
      </c>
      <c r="Z15" s="20">
        <f aca="true" t="shared" si="10" ref="Z15:AM15">Z11/Z12</f>
        <v>0.004193849021435228</v>
      </c>
      <c r="AA15" s="20">
        <f t="shared" si="10"/>
        <v>0.012422360248447204</v>
      </c>
      <c r="AB15" s="20">
        <f t="shared" si="10"/>
        <v>0.007217321571772253</v>
      </c>
      <c r="AC15" s="20">
        <f t="shared" si="10"/>
        <v>0.002150537634408602</v>
      </c>
      <c r="AD15" s="20">
        <f t="shared" si="10"/>
        <v>0.013593882752761258</v>
      </c>
      <c r="AE15" s="20">
        <f t="shared" si="10"/>
        <v>0.011244377811094454</v>
      </c>
      <c r="AF15" s="20">
        <f t="shared" si="10"/>
        <v>0.021114369501466276</v>
      </c>
      <c r="AG15" s="20">
        <f t="shared" si="10"/>
        <v>0.05278422273781903</v>
      </c>
      <c r="AH15" s="20">
        <f t="shared" si="10"/>
        <v>0.008112094395280236</v>
      </c>
      <c r="AI15" s="20">
        <f t="shared" si="10"/>
        <v>0.05642633228840126</v>
      </c>
      <c r="AJ15" s="20">
        <f t="shared" si="10"/>
        <v>0.01544943820224719</v>
      </c>
      <c r="AK15" s="20">
        <f t="shared" si="10"/>
        <v>0.006885593220338983</v>
      </c>
      <c r="AL15" s="20">
        <f t="shared" si="10"/>
        <v>0.15114873035066506</v>
      </c>
      <c r="AM15" s="20">
        <f t="shared" si="10"/>
        <v>0.061488673139158574</v>
      </c>
      <c r="AN15" s="20">
        <f>AN11/AN12</f>
        <v>0.0589622641509434</v>
      </c>
      <c r="AO15" s="20">
        <f>AO11/AO12</f>
        <v>0.07291666666666667</v>
      </c>
      <c r="AP15" s="20">
        <f>AP11/AP12</f>
        <v>0.028969957081545063</v>
      </c>
      <c r="AQ15" s="20">
        <f>AQ11/AQ12</f>
        <v>0.03243395287448342</v>
      </c>
      <c r="AR15" s="9" t="s">
        <v>41</v>
      </c>
      <c r="AS15" s="20">
        <f>AS11/AS12</f>
        <v>0.060054144271936324</v>
      </c>
      <c r="AT15" s="20">
        <f>AT11/AT12</f>
        <v>0.08222021766266188</v>
      </c>
    </row>
    <row r="16" spans="1:46" ht="12.75">
      <c r="A16">
        <v>6</v>
      </c>
      <c r="B16" s="1" t="s">
        <v>11</v>
      </c>
      <c r="C16" s="19">
        <v>30</v>
      </c>
      <c r="D16" s="19">
        <v>554</v>
      </c>
      <c r="E16" s="19">
        <v>37</v>
      </c>
      <c r="F16" s="19">
        <v>182</v>
      </c>
      <c r="G16" s="19">
        <v>234</v>
      </c>
      <c r="H16" s="19">
        <v>117</v>
      </c>
      <c r="I16" s="33">
        <v>422</v>
      </c>
      <c r="J16" s="19">
        <v>311</v>
      </c>
      <c r="K16" s="19">
        <v>380</v>
      </c>
      <c r="L16" s="19">
        <v>37</v>
      </c>
      <c r="M16" s="19">
        <v>574</v>
      </c>
      <c r="N16" s="19">
        <v>317</v>
      </c>
      <c r="O16" s="19">
        <v>763</v>
      </c>
      <c r="P16" s="19">
        <v>333</v>
      </c>
      <c r="Q16" s="19">
        <v>315</v>
      </c>
      <c r="R16" s="19">
        <v>150</v>
      </c>
      <c r="S16" s="19">
        <v>437</v>
      </c>
      <c r="T16" s="19">
        <v>853</v>
      </c>
      <c r="U16" s="19">
        <v>115</v>
      </c>
      <c r="V16" s="19">
        <v>734</v>
      </c>
      <c r="W16" s="19">
        <v>536</v>
      </c>
      <c r="X16" s="19">
        <v>548</v>
      </c>
      <c r="Y16" s="19">
        <v>412</v>
      </c>
      <c r="Z16" s="19">
        <v>254</v>
      </c>
      <c r="AA16" s="19">
        <v>206</v>
      </c>
      <c r="AB16" s="19">
        <v>753</v>
      </c>
      <c r="AC16" s="19">
        <v>405</v>
      </c>
      <c r="AD16" s="19">
        <v>823</v>
      </c>
      <c r="AE16" s="19">
        <v>566</v>
      </c>
      <c r="AF16" s="19">
        <v>1095</v>
      </c>
      <c r="AG16" s="19">
        <v>776</v>
      </c>
      <c r="AH16" s="19">
        <v>644</v>
      </c>
      <c r="AI16" s="19">
        <v>81</v>
      </c>
      <c r="AJ16" s="19">
        <v>576</v>
      </c>
      <c r="AK16" s="19">
        <v>612</v>
      </c>
      <c r="AL16" s="19">
        <v>73</v>
      </c>
      <c r="AM16" s="19">
        <v>182</v>
      </c>
      <c r="AN16" s="19">
        <v>376</v>
      </c>
      <c r="AO16" s="19">
        <v>224</v>
      </c>
      <c r="AP16" s="19">
        <v>168</v>
      </c>
      <c r="AQ16" s="19">
        <f t="shared" si="2"/>
        <v>16205</v>
      </c>
      <c r="AR16" s="9" t="s">
        <v>11</v>
      </c>
      <c r="AS16" s="35">
        <v>1621427</v>
      </c>
      <c r="AT16" s="35">
        <v>31785750</v>
      </c>
    </row>
    <row r="17" spans="1:46" ht="12.75">
      <c r="A17">
        <v>7</v>
      </c>
      <c r="B17" s="1" t="s">
        <v>12</v>
      </c>
      <c r="C17" s="19">
        <v>5</v>
      </c>
      <c r="D17" s="19">
        <v>0</v>
      </c>
      <c r="E17" s="19">
        <v>22</v>
      </c>
      <c r="F17" s="19">
        <v>11</v>
      </c>
      <c r="G17" s="19">
        <v>24</v>
      </c>
      <c r="H17" s="19">
        <v>12</v>
      </c>
      <c r="I17" s="19">
        <v>61</v>
      </c>
      <c r="J17" s="19">
        <v>12</v>
      </c>
      <c r="K17" s="19">
        <v>66</v>
      </c>
      <c r="L17" s="19">
        <v>171</v>
      </c>
      <c r="M17" s="19">
        <v>40</v>
      </c>
      <c r="N17" s="19">
        <v>76</v>
      </c>
      <c r="O17" s="19">
        <v>29</v>
      </c>
      <c r="P17" s="19">
        <v>38</v>
      </c>
      <c r="Q17" s="19">
        <v>39</v>
      </c>
      <c r="R17" s="19">
        <v>70</v>
      </c>
      <c r="S17" s="19">
        <v>34</v>
      </c>
      <c r="T17" s="19">
        <v>25</v>
      </c>
      <c r="U17" s="19">
        <v>1</v>
      </c>
      <c r="V17" s="19">
        <v>79</v>
      </c>
      <c r="W17" s="19">
        <v>138</v>
      </c>
      <c r="X17" s="19">
        <v>9</v>
      </c>
      <c r="Y17" s="19">
        <v>29</v>
      </c>
      <c r="Z17" s="19">
        <v>9</v>
      </c>
      <c r="AA17" s="19">
        <v>8</v>
      </c>
      <c r="AB17" s="19">
        <v>9</v>
      </c>
      <c r="AC17" s="19">
        <v>3</v>
      </c>
      <c r="AD17" s="19">
        <v>16</v>
      </c>
      <c r="AE17" s="19">
        <v>15</v>
      </c>
      <c r="AF17" s="19">
        <v>36</v>
      </c>
      <c r="AG17" s="19">
        <v>91</v>
      </c>
      <c r="AH17" s="19">
        <v>11</v>
      </c>
      <c r="AI17" s="19">
        <v>18</v>
      </c>
      <c r="AJ17" s="19">
        <v>22</v>
      </c>
      <c r="AK17" s="19">
        <v>13</v>
      </c>
      <c r="AL17" s="19">
        <v>125</v>
      </c>
      <c r="AM17" s="19">
        <v>38</v>
      </c>
      <c r="AN17" s="19">
        <v>25</v>
      </c>
      <c r="AO17" s="19">
        <v>42</v>
      </c>
      <c r="AP17" s="19">
        <v>27</v>
      </c>
      <c r="AQ17" s="19">
        <f t="shared" si="2"/>
        <v>1499</v>
      </c>
      <c r="AR17" s="9" t="s">
        <v>12</v>
      </c>
      <c r="AS17" s="35">
        <v>213241</v>
      </c>
      <c r="AT17" s="35">
        <v>6139277</v>
      </c>
    </row>
    <row r="18" spans="1:46" ht="12.75">
      <c r="A18">
        <v>8</v>
      </c>
      <c r="B18" s="1" t="s">
        <v>13</v>
      </c>
      <c r="C18" s="19">
        <v>302</v>
      </c>
      <c r="D18" s="19">
        <v>1643</v>
      </c>
      <c r="E18" s="19">
        <v>741</v>
      </c>
      <c r="F18" s="19">
        <v>807</v>
      </c>
      <c r="G18" s="19">
        <v>1140</v>
      </c>
      <c r="H18" s="19">
        <v>1071</v>
      </c>
      <c r="I18" s="19">
        <v>1117</v>
      </c>
      <c r="J18" s="19">
        <v>577</v>
      </c>
      <c r="K18" s="19">
        <v>1437</v>
      </c>
      <c r="L18" s="19">
        <v>327</v>
      </c>
      <c r="M18" s="19">
        <v>1286</v>
      </c>
      <c r="N18" s="19">
        <v>1107</v>
      </c>
      <c r="O18" s="19">
        <v>1407</v>
      </c>
      <c r="P18" s="19">
        <v>1629</v>
      </c>
      <c r="Q18" s="19">
        <v>946</v>
      </c>
      <c r="R18" s="19">
        <v>980</v>
      </c>
      <c r="S18" s="19">
        <v>1429</v>
      </c>
      <c r="T18" s="19">
        <v>1520</v>
      </c>
      <c r="U18" s="19">
        <v>484</v>
      </c>
      <c r="V18" s="19">
        <v>1584</v>
      </c>
      <c r="W18" s="19">
        <v>1726</v>
      </c>
      <c r="X18" s="19">
        <v>1043</v>
      </c>
      <c r="Y18" s="19">
        <v>1159</v>
      </c>
      <c r="Z18" s="19">
        <v>2137</v>
      </c>
      <c r="AA18" s="19">
        <v>636</v>
      </c>
      <c r="AB18" s="19">
        <v>1238</v>
      </c>
      <c r="AC18" s="19">
        <v>1390</v>
      </c>
      <c r="AD18" s="19">
        <v>1159</v>
      </c>
      <c r="AE18" s="19">
        <v>1319</v>
      </c>
      <c r="AF18" s="19">
        <v>1666</v>
      </c>
      <c r="AG18" s="19">
        <v>1632</v>
      </c>
      <c r="AH18" s="19">
        <v>1345</v>
      </c>
      <c r="AI18" s="19">
        <v>301</v>
      </c>
      <c r="AJ18" s="19">
        <v>1380</v>
      </c>
      <c r="AK18" s="19">
        <v>1874</v>
      </c>
      <c r="AL18" s="19">
        <v>702</v>
      </c>
      <c r="AM18" s="19">
        <v>580</v>
      </c>
      <c r="AN18" s="19">
        <v>398</v>
      </c>
      <c r="AO18" s="19">
        <v>532</v>
      </c>
      <c r="AP18" s="19">
        <v>904</v>
      </c>
      <c r="AQ18" s="19">
        <f t="shared" si="2"/>
        <v>44655</v>
      </c>
      <c r="AR18" s="9" t="s">
        <v>13</v>
      </c>
      <c r="AS18" s="35">
        <v>3332127</v>
      </c>
      <c r="AT18" s="35">
        <v>65562388</v>
      </c>
    </row>
    <row r="19" spans="1:46" ht="12.75">
      <c r="A19" t="s">
        <v>17</v>
      </c>
      <c r="B19" s="1" t="s">
        <v>16</v>
      </c>
      <c r="C19" s="19">
        <f aca="true" t="shared" si="11" ref="C19:AT19">SUM(C17:C18)</f>
        <v>307</v>
      </c>
      <c r="D19" s="19">
        <f t="shared" si="11"/>
        <v>1643</v>
      </c>
      <c r="E19" s="19">
        <f t="shared" si="11"/>
        <v>763</v>
      </c>
      <c r="F19" s="19">
        <f t="shared" si="11"/>
        <v>818</v>
      </c>
      <c r="G19" s="19">
        <f t="shared" si="11"/>
        <v>1164</v>
      </c>
      <c r="H19" s="19">
        <f t="shared" si="11"/>
        <v>1083</v>
      </c>
      <c r="I19" s="19">
        <f t="shared" si="11"/>
        <v>1178</v>
      </c>
      <c r="J19" s="19">
        <f t="shared" si="11"/>
        <v>589</v>
      </c>
      <c r="K19" s="19">
        <f t="shared" si="11"/>
        <v>1503</v>
      </c>
      <c r="L19" s="19">
        <f t="shared" si="11"/>
        <v>498</v>
      </c>
      <c r="M19" s="19">
        <f t="shared" si="11"/>
        <v>1326</v>
      </c>
      <c r="N19" s="19">
        <f t="shared" si="11"/>
        <v>1183</v>
      </c>
      <c r="O19" s="19">
        <f t="shared" si="11"/>
        <v>1436</v>
      </c>
      <c r="P19" s="19">
        <f t="shared" si="11"/>
        <v>1667</v>
      </c>
      <c r="Q19" s="19">
        <f t="shared" si="11"/>
        <v>985</v>
      </c>
      <c r="R19" s="19">
        <f t="shared" si="11"/>
        <v>1050</v>
      </c>
      <c r="S19" s="19">
        <f t="shared" si="11"/>
        <v>1463</v>
      </c>
      <c r="T19" s="19">
        <f t="shared" si="11"/>
        <v>1545</v>
      </c>
      <c r="U19" s="19">
        <f t="shared" si="11"/>
        <v>485</v>
      </c>
      <c r="V19" s="19">
        <f t="shared" si="11"/>
        <v>1663</v>
      </c>
      <c r="W19" s="19">
        <f t="shared" si="11"/>
        <v>1864</v>
      </c>
      <c r="X19" s="19">
        <f t="shared" si="11"/>
        <v>1052</v>
      </c>
      <c r="Y19" s="19">
        <f t="shared" si="11"/>
        <v>1188</v>
      </c>
      <c r="Z19" s="19">
        <f t="shared" si="11"/>
        <v>2146</v>
      </c>
      <c r="AA19" s="19">
        <f t="shared" si="11"/>
        <v>644</v>
      </c>
      <c r="AB19" s="19">
        <f t="shared" si="11"/>
        <v>1247</v>
      </c>
      <c r="AC19" s="19">
        <f t="shared" si="11"/>
        <v>1393</v>
      </c>
      <c r="AD19" s="19">
        <f t="shared" si="11"/>
        <v>1175</v>
      </c>
      <c r="AE19" s="19">
        <f t="shared" si="11"/>
        <v>1334</v>
      </c>
      <c r="AF19" s="19">
        <f t="shared" si="11"/>
        <v>1702</v>
      </c>
      <c r="AG19" s="19">
        <f t="shared" si="11"/>
        <v>1723</v>
      </c>
      <c r="AH19" s="19">
        <f t="shared" si="11"/>
        <v>1356</v>
      </c>
      <c r="AI19" s="19">
        <f t="shared" si="11"/>
        <v>319</v>
      </c>
      <c r="AJ19" s="19">
        <f t="shared" si="11"/>
        <v>1402</v>
      </c>
      <c r="AK19" s="19">
        <f t="shared" si="11"/>
        <v>1887</v>
      </c>
      <c r="AL19" s="19">
        <f t="shared" si="11"/>
        <v>827</v>
      </c>
      <c r="AM19" s="19">
        <f t="shared" si="11"/>
        <v>618</v>
      </c>
      <c r="AN19" s="19">
        <f t="shared" si="11"/>
        <v>423</v>
      </c>
      <c r="AO19" s="19">
        <f>SUM(AO17:AO18)</f>
        <v>574</v>
      </c>
      <c r="AP19" s="19">
        <f>SUM(AP17:AP18)</f>
        <v>931</v>
      </c>
      <c r="AQ19" s="19">
        <f t="shared" si="11"/>
        <v>46154</v>
      </c>
      <c r="AR19" s="9" t="s">
        <v>16</v>
      </c>
      <c r="AS19" s="19">
        <f t="shared" si="11"/>
        <v>3545368</v>
      </c>
      <c r="AT19" s="19">
        <f t="shared" si="11"/>
        <v>71701665</v>
      </c>
    </row>
    <row r="20" spans="1:46" ht="12.75">
      <c r="A20" t="s">
        <v>33</v>
      </c>
      <c r="B20" s="1" t="s">
        <v>36</v>
      </c>
      <c r="C20" s="19">
        <f aca="true" t="shared" si="12" ref="C20:AT20">C12-C19</f>
        <v>0</v>
      </c>
      <c r="D20" s="19">
        <f t="shared" si="12"/>
        <v>3</v>
      </c>
      <c r="E20" s="19">
        <f t="shared" si="12"/>
        <v>0</v>
      </c>
      <c r="F20" s="19">
        <f t="shared" si="12"/>
        <v>0</v>
      </c>
      <c r="G20" s="19">
        <f t="shared" si="12"/>
        <v>2</v>
      </c>
      <c r="H20" s="19">
        <f t="shared" si="12"/>
        <v>0</v>
      </c>
      <c r="I20" s="19">
        <f t="shared" si="12"/>
        <v>0</v>
      </c>
      <c r="J20" s="19">
        <f t="shared" si="12"/>
        <v>0</v>
      </c>
      <c r="K20" s="19">
        <f t="shared" si="12"/>
        <v>17</v>
      </c>
      <c r="L20" s="19">
        <f t="shared" si="12"/>
        <v>0</v>
      </c>
      <c r="M20" s="19">
        <f t="shared" si="12"/>
        <v>0</v>
      </c>
      <c r="N20" s="19">
        <f t="shared" si="12"/>
        <v>0</v>
      </c>
      <c r="O20" s="19">
        <f t="shared" si="12"/>
        <v>1</v>
      </c>
      <c r="P20" s="19">
        <f t="shared" si="12"/>
        <v>0</v>
      </c>
      <c r="Q20" s="19">
        <f t="shared" si="12"/>
        <v>0</v>
      </c>
      <c r="R20" s="19">
        <f t="shared" si="12"/>
        <v>0</v>
      </c>
      <c r="S20" s="19">
        <f t="shared" si="12"/>
        <v>0</v>
      </c>
      <c r="T20" s="19">
        <f t="shared" si="12"/>
        <v>2</v>
      </c>
      <c r="U20" s="19">
        <f t="shared" si="12"/>
        <v>0</v>
      </c>
      <c r="V20" s="19">
        <f t="shared" si="12"/>
        <v>3</v>
      </c>
      <c r="W20" s="19">
        <f t="shared" si="12"/>
        <v>0</v>
      </c>
      <c r="X20" s="19">
        <f t="shared" si="12"/>
        <v>0</v>
      </c>
      <c r="Y20" s="19">
        <f t="shared" si="12"/>
        <v>0</v>
      </c>
      <c r="Z20" s="19">
        <f t="shared" si="12"/>
        <v>0</v>
      </c>
      <c r="AA20" s="19">
        <f t="shared" si="12"/>
        <v>0</v>
      </c>
      <c r="AB20" s="19">
        <f t="shared" si="12"/>
        <v>0</v>
      </c>
      <c r="AC20" s="19">
        <f t="shared" si="12"/>
        <v>2</v>
      </c>
      <c r="AD20" s="19">
        <f t="shared" si="12"/>
        <v>2</v>
      </c>
      <c r="AE20" s="19">
        <f t="shared" si="12"/>
        <v>0</v>
      </c>
      <c r="AF20" s="19">
        <f t="shared" si="12"/>
        <v>3</v>
      </c>
      <c r="AG20" s="19">
        <f t="shared" si="12"/>
        <v>1</v>
      </c>
      <c r="AH20" s="19">
        <f t="shared" si="12"/>
        <v>0</v>
      </c>
      <c r="AI20" s="19">
        <f t="shared" si="12"/>
        <v>0</v>
      </c>
      <c r="AJ20" s="19">
        <f t="shared" si="12"/>
        <v>22</v>
      </c>
      <c r="AK20" s="19">
        <f t="shared" si="12"/>
        <v>1</v>
      </c>
      <c r="AL20" s="19">
        <f t="shared" si="12"/>
        <v>0</v>
      </c>
      <c r="AM20" s="19">
        <f t="shared" si="12"/>
        <v>0</v>
      </c>
      <c r="AN20" s="19">
        <f t="shared" si="12"/>
        <v>1</v>
      </c>
      <c r="AO20" s="19">
        <f>AO12-AO19</f>
        <v>2</v>
      </c>
      <c r="AP20" s="19">
        <f>AP12-AP19</f>
        <v>1</v>
      </c>
      <c r="AQ20" s="19">
        <f t="shared" si="12"/>
        <v>63</v>
      </c>
      <c r="AR20" s="9" t="s">
        <v>36</v>
      </c>
      <c r="AS20" s="19">
        <f t="shared" si="12"/>
        <v>6993</v>
      </c>
      <c r="AT20" s="19">
        <f t="shared" si="12"/>
        <v>79135</v>
      </c>
    </row>
    <row r="21" spans="2:46" ht="12.75">
      <c r="B21" s="1" t="s">
        <v>43</v>
      </c>
      <c r="C21" s="21">
        <f>C20/C12</f>
        <v>0</v>
      </c>
      <c r="D21" s="21">
        <f aca="true" t="shared" si="13" ref="D21:AT21">D20/D12</f>
        <v>0.0018226002430133657</v>
      </c>
      <c r="E21" s="21">
        <f t="shared" si="13"/>
        <v>0</v>
      </c>
      <c r="F21" s="21">
        <f t="shared" si="13"/>
        <v>0</v>
      </c>
      <c r="G21" s="21">
        <f t="shared" si="13"/>
        <v>0.0017152658662092624</v>
      </c>
      <c r="H21" s="21">
        <f t="shared" si="13"/>
        <v>0</v>
      </c>
      <c r="I21" s="21">
        <f t="shared" si="13"/>
        <v>0</v>
      </c>
      <c r="J21" s="21">
        <f t="shared" si="13"/>
        <v>0</v>
      </c>
      <c r="K21" s="21">
        <f t="shared" si="13"/>
        <v>0.01118421052631579</v>
      </c>
      <c r="L21" s="21">
        <f t="shared" si="13"/>
        <v>0</v>
      </c>
      <c r="M21" s="21">
        <f t="shared" si="13"/>
        <v>0</v>
      </c>
      <c r="N21" s="21">
        <f t="shared" si="13"/>
        <v>0</v>
      </c>
      <c r="O21" s="21">
        <f t="shared" si="13"/>
        <v>0.0006958942240779402</v>
      </c>
      <c r="P21" s="21">
        <f t="shared" si="13"/>
        <v>0</v>
      </c>
      <c r="Q21" s="21">
        <f t="shared" si="13"/>
        <v>0</v>
      </c>
      <c r="R21" s="21">
        <f t="shared" si="13"/>
        <v>0</v>
      </c>
      <c r="S21" s="21">
        <f t="shared" si="13"/>
        <v>0</v>
      </c>
      <c r="T21" s="21">
        <f t="shared" si="13"/>
        <v>0.001292824822236587</v>
      </c>
      <c r="U21" s="21">
        <f t="shared" si="13"/>
        <v>0</v>
      </c>
      <c r="V21" s="21">
        <f t="shared" si="13"/>
        <v>0.001800720288115246</v>
      </c>
      <c r="W21" s="21">
        <f t="shared" si="13"/>
        <v>0</v>
      </c>
      <c r="X21" s="21">
        <f t="shared" si="13"/>
        <v>0</v>
      </c>
      <c r="Y21" s="21">
        <f t="shared" si="13"/>
        <v>0</v>
      </c>
      <c r="Z21" s="21">
        <f t="shared" si="13"/>
        <v>0</v>
      </c>
      <c r="AA21" s="21">
        <f t="shared" si="13"/>
        <v>0</v>
      </c>
      <c r="AB21" s="21">
        <f t="shared" si="13"/>
        <v>0</v>
      </c>
      <c r="AC21" s="21">
        <f t="shared" si="13"/>
        <v>0.0014336917562724014</v>
      </c>
      <c r="AD21" s="21">
        <f t="shared" si="13"/>
        <v>0.0016992353440951572</v>
      </c>
      <c r="AE21" s="21">
        <f t="shared" si="13"/>
        <v>0</v>
      </c>
      <c r="AF21" s="21">
        <f t="shared" si="13"/>
        <v>0.0017595307917888563</v>
      </c>
      <c r="AG21" s="21">
        <f t="shared" si="13"/>
        <v>0.000580046403712297</v>
      </c>
      <c r="AH21" s="21">
        <f t="shared" si="13"/>
        <v>0</v>
      </c>
      <c r="AI21" s="21">
        <f t="shared" si="13"/>
        <v>0</v>
      </c>
      <c r="AJ21" s="21">
        <f t="shared" si="13"/>
        <v>0.01544943820224719</v>
      </c>
      <c r="AK21" s="21">
        <f t="shared" si="13"/>
        <v>0.0005296610169491525</v>
      </c>
      <c r="AL21" s="21">
        <f t="shared" si="13"/>
        <v>0</v>
      </c>
      <c r="AM21" s="21">
        <f t="shared" si="13"/>
        <v>0</v>
      </c>
      <c r="AN21" s="21">
        <f t="shared" si="13"/>
        <v>0.0023584905660377358</v>
      </c>
      <c r="AO21" s="21">
        <f>AO20/AO12</f>
        <v>0.003472222222222222</v>
      </c>
      <c r="AP21" s="21">
        <f>AP20/AP12</f>
        <v>0.001072961373390558</v>
      </c>
      <c r="AQ21" s="21">
        <f t="shared" si="13"/>
        <v>0.0013631347772464677</v>
      </c>
      <c r="AR21" s="9" t="s">
        <v>43</v>
      </c>
      <c r="AS21" s="21">
        <f t="shared" si="13"/>
        <v>0.001968549930595455</v>
      </c>
      <c r="AT21" s="21">
        <f t="shared" si="13"/>
        <v>0.0011024535809018568</v>
      </c>
    </row>
    <row r="22" spans="1:46" ht="12.75">
      <c r="A22">
        <v>9</v>
      </c>
      <c r="B22" s="1" t="s">
        <v>14</v>
      </c>
      <c r="C22" s="19">
        <v>3</v>
      </c>
      <c r="D22" s="19">
        <v>30</v>
      </c>
      <c r="E22" s="19">
        <v>17</v>
      </c>
      <c r="F22" s="19">
        <v>14</v>
      </c>
      <c r="G22" s="19">
        <v>21</v>
      </c>
      <c r="H22" s="19">
        <v>86</v>
      </c>
      <c r="I22" s="19">
        <v>13</v>
      </c>
      <c r="J22" s="19">
        <v>12</v>
      </c>
      <c r="K22" s="19">
        <v>47</v>
      </c>
      <c r="L22" s="19">
        <v>17</v>
      </c>
      <c r="M22" s="19">
        <v>26</v>
      </c>
      <c r="N22" s="19">
        <v>26</v>
      </c>
      <c r="O22" s="19">
        <v>31</v>
      </c>
      <c r="P22" s="19">
        <v>30</v>
      </c>
      <c r="Q22" s="19">
        <v>18</v>
      </c>
      <c r="R22" s="19">
        <v>10</v>
      </c>
      <c r="S22" s="19">
        <v>30</v>
      </c>
      <c r="T22" s="19">
        <v>32</v>
      </c>
      <c r="U22" s="19">
        <v>13</v>
      </c>
      <c r="V22" s="19">
        <v>5</v>
      </c>
      <c r="W22" s="19">
        <v>34</v>
      </c>
      <c r="X22" s="19">
        <v>17</v>
      </c>
      <c r="Y22" s="19">
        <v>25</v>
      </c>
      <c r="Z22" s="19">
        <v>31</v>
      </c>
      <c r="AA22" s="19">
        <v>17</v>
      </c>
      <c r="AB22" s="19">
        <v>9</v>
      </c>
      <c r="AC22" s="19">
        <v>17</v>
      </c>
      <c r="AD22" s="19">
        <v>17</v>
      </c>
      <c r="AE22" s="19">
        <v>15</v>
      </c>
      <c r="AF22" s="19">
        <v>35</v>
      </c>
      <c r="AG22" s="19">
        <v>50</v>
      </c>
      <c r="AH22" s="19">
        <v>21</v>
      </c>
      <c r="AI22" s="19">
        <v>3</v>
      </c>
      <c r="AJ22" s="19">
        <v>27</v>
      </c>
      <c r="AK22" s="19">
        <v>31</v>
      </c>
      <c r="AL22" s="19">
        <v>12</v>
      </c>
      <c r="AM22" s="19">
        <v>8</v>
      </c>
      <c r="AN22" s="19">
        <v>7</v>
      </c>
      <c r="AO22" s="19">
        <v>7</v>
      </c>
      <c r="AP22" s="19">
        <v>14</v>
      </c>
      <c r="AQ22" s="19">
        <f t="shared" si="2"/>
        <v>878</v>
      </c>
      <c r="AR22" s="9" t="s">
        <v>14</v>
      </c>
      <c r="AS22" s="35">
        <v>61332</v>
      </c>
      <c r="AT22" s="35">
        <v>836691</v>
      </c>
    </row>
    <row r="23" spans="1:46" ht="12.75">
      <c r="A23">
        <v>10</v>
      </c>
      <c r="B23" s="1" t="s">
        <v>15</v>
      </c>
      <c r="C23" s="19">
        <v>304</v>
      </c>
      <c r="D23" s="19">
        <v>1613</v>
      </c>
      <c r="E23" s="19">
        <v>746</v>
      </c>
      <c r="F23" s="19">
        <v>804</v>
      </c>
      <c r="G23" s="19">
        <v>1143</v>
      </c>
      <c r="H23" s="19">
        <v>997</v>
      </c>
      <c r="I23" s="19">
        <v>1165</v>
      </c>
      <c r="J23" s="19">
        <v>577</v>
      </c>
      <c r="K23" s="19">
        <v>1456</v>
      </c>
      <c r="L23" s="19">
        <v>481</v>
      </c>
      <c r="M23" s="19">
        <v>1300</v>
      </c>
      <c r="N23" s="19">
        <v>1157</v>
      </c>
      <c r="O23" s="19">
        <v>1405</v>
      </c>
      <c r="P23" s="19">
        <v>1637</v>
      </c>
      <c r="Q23" s="19">
        <v>967</v>
      </c>
      <c r="R23" s="19">
        <v>1040</v>
      </c>
      <c r="S23" s="19">
        <v>1433</v>
      </c>
      <c r="T23" s="19">
        <v>1513</v>
      </c>
      <c r="U23" s="19">
        <v>472</v>
      </c>
      <c r="V23" s="19">
        <v>1658</v>
      </c>
      <c r="W23" s="19">
        <v>1830</v>
      </c>
      <c r="X23" s="19">
        <v>1035</v>
      </c>
      <c r="Y23" s="19">
        <v>1163</v>
      </c>
      <c r="Z23" s="19">
        <v>2115</v>
      </c>
      <c r="AA23" s="19">
        <v>627</v>
      </c>
      <c r="AB23" s="19">
        <v>1238</v>
      </c>
      <c r="AC23" s="19">
        <v>1376</v>
      </c>
      <c r="AD23" s="19">
        <v>1158</v>
      </c>
      <c r="AE23" s="19">
        <v>1319</v>
      </c>
      <c r="AF23" s="19">
        <v>1667</v>
      </c>
      <c r="AG23" s="19">
        <v>1673</v>
      </c>
      <c r="AH23" s="19">
        <v>1335</v>
      </c>
      <c r="AI23" s="19">
        <v>316</v>
      </c>
      <c r="AJ23" s="19">
        <v>1375</v>
      </c>
      <c r="AK23" s="19">
        <v>1856</v>
      </c>
      <c r="AL23" s="19">
        <v>815</v>
      </c>
      <c r="AM23" s="19">
        <v>610</v>
      </c>
      <c r="AN23" s="19">
        <v>416</v>
      </c>
      <c r="AO23" s="19">
        <v>567</v>
      </c>
      <c r="AP23" s="19">
        <v>917</v>
      </c>
      <c r="AQ23" s="19">
        <f t="shared" si="2"/>
        <v>45276</v>
      </c>
      <c r="AR23" s="9" t="s">
        <v>15</v>
      </c>
      <c r="AS23" s="35">
        <v>3484036</v>
      </c>
      <c r="AT23" s="35">
        <v>70864974</v>
      </c>
    </row>
    <row r="24" spans="1:46" ht="12.75">
      <c r="A24" t="s">
        <v>18</v>
      </c>
      <c r="B24" s="1" t="s">
        <v>19</v>
      </c>
      <c r="C24" s="19">
        <f aca="true" t="shared" si="14" ref="C24:AT24">SUM(C22:C23)</f>
        <v>307</v>
      </c>
      <c r="D24" s="19">
        <f t="shared" si="14"/>
        <v>1643</v>
      </c>
      <c r="E24" s="19">
        <f t="shared" si="14"/>
        <v>763</v>
      </c>
      <c r="F24" s="19">
        <f t="shared" si="14"/>
        <v>818</v>
      </c>
      <c r="G24" s="19">
        <f t="shared" si="14"/>
        <v>1164</v>
      </c>
      <c r="H24" s="19">
        <f t="shared" si="14"/>
        <v>1083</v>
      </c>
      <c r="I24" s="19">
        <f t="shared" si="14"/>
        <v>1178</v>
      </c>
      <c r="J24" s="19">
        <f t="shared" si="14"/>
        <v>589</v>
      </c>
      <c r="K24" s="19">
        <f t="shared" si="14"/>
        <v>1503</v>
      </c>
      <c r="L24" s="19">
        <f t="shared" si="14"/>
        <v>498</v>
      </c>
      <c r="M24" s="19">
        <f t="shared" si="14"/>
        <v>1326</v>
      </c>
      <c r="N24" s="19">
        <f t="shared" si="14"/>
        <v>1183</v>
      </c>
      <c r="O24" s="19">
        <f t="shared" si="14"/>
        <v>1436</v>
      </c>
      <c r="P24" s="19">
        <f t="shared" si="14"/>
        <v>1667</v>
      </c>
      <c r="Q24" s="19">
        <f t="shared" si="14"/>
        <v>985</v>
      </c>
      <c r="R24" s="19">
        <f t="shared" si="14"/>
        <v>1050</v>
      </c>
      <c r="S24" s="19">
        <f t="shared" si="14"/>
        <v>1463</v>
      </c>
      <c r="T24" s="19">
        <f t="shared" si="14"/>
        <v>1545</v>
      </c>
      <c r="U24" s="19">
        <f t="shared" si="14"/>
        <v>485</v>
      </c>
      <c r="V24" s="19">
        <f t="shared" si="14"/>
        <v>1663</v>
      </c>
      <c r="W24" s="19">
        <f t="shared" si="14"/>
        <v>1864</v>
      </c>
      <c r="X24" s="19">
        <f t="shared" si="14"/>
        <v>1052</v>
      </c>
      <c r="Y24" s="19">
        <f t="shared" si="14"/>
        <v>1188</v>
      </c>
      <c r="Z24" s="19">
        <f t="shared" si="14"/>
        <v>2146</v>
      </c>
      <c r="AA24" s="19">
        <f t="shared" si="14"/>
        <v>644</v>
      </c>
      <c r="AB24" s="19">
        <f t="shared" si="14"/>
        <v>1247</v>
      </c>
      <c r="AC24" s="19">
        <f t="shared" si="14"/>
        <v>1393</v>
      </c>
      <c r="AD24" s="19">
        <f t="shared" si="14"/>
        <v>1175</v>
      </c>
      <c r="AE24" s="19">
        <f t="shared" si="14"/>
        <v>1334</v>
      </c>
      <c r="AF24" s="19">
        <f t="shared" si="14"/>
        <v>1702</v>
      </c>
      <c r="AG24" s="19">
        <f t="shared" si="14"/>
        <v>1723</v>
      </c>
      <c r="AH24" s="19">
        <f t="shared" si="14"/>
        <v>1356</v>
      </c>
      <c r="AI24" s="19">
        <f t="shared" si="14"/>
        <v>319</v>
      </c>
      <c r="AJ24" s="19">
        <f t="shared" si="14"/>
        <v>1402</v>
      </c>
      <c r="AK24" s="19">
        <f t="shared" si="14"/>
        <v>1887</v>
      </c>
      <c r="AL24" s="19">
        <f t="shared" si="14"/>
        <v>827</v>
      </c>
      <c r="AM24" s="19">
        <f t="shared" si="14"/>
        <v>618</v>
      </c>
      <c r="AN24" s="19">
        <f t="shared" si="14"/>
        <v>423</v>
      </c>
      <c r="AO24" s="19">
        <f>SUM(AO22:AO23)</f>
        <v>574</v>
      </c>
      <c r="AP24" s="19">
        <f>SUM(AP22:AP23)</f>
        <v>931</v>
      </c>
      <c r="AQ24" s="31">
        <f t="shared" si="14"/>
        <v>46154</v>
      </c>
      <c r="AR24" s="9" t="s">
        <v>19</v>
      </c>
      <c r="AS24" s="19">
        <f t="shared" si="14"/>
        <v>3545368</v>
      </c>
      <c r="AT24" s="19">
        <f t="shared" si="14"/>
        <v>71701665</v>
      </c>
    </row>
    <row r="25" spans="1:46" ht="12.75">
      <c r="A25">
        <v>11</v>
      </c>
      <c r="B25" s="1" t="s">
        <v>20</v>
      </c>
      <c r="C25" s="19">
        <v>7</v>
      </c>
      <c r="D25" s="19">
        <v>20</v>
      </c>
      <c r="E25" s="19">
        <v>17</v>
      </c>
      <c r="F25" s="19">
        <v>27</v>
      </c>
      <c r="G25" s="19">
        <v>22</v>
      </c>
      <c r="H25" s="19">
        <v>27</v>
      </c>
      <c r="I25" s="19">
        <v>37</v>
      </c>
      <c r="J25" s="19">
        <v>17</v>
      </c>
      <c r="K25" s="19">
        <v>31</v>
      </c>
      <c r="L25" s="19">
        <v>0</v>
      </c>
      <c r="M25" s="19">
        <v>41</v>
      </c>
      <c r="N25" s="19">
        <v>40</v>
      </c>
      <c r="O25" s="19">
        <v>53</v>
      </c>
      <c r="P25" s="19">
        <v>35</v>
      </c>
      <c r="Q25" s="19">
        <v>30</v>
      </c>
      <c r="R25" s="19">
        <v>30</v>
      </c>
      <c r="S25" s="19">
        <v>28</v>
      </c>
      <c r="T25" s="19">
        <v>58</v>
      </c>
      <c r="U25" s="19">
        <v>16</v>
      </c>
      <c r="V25" s="19">
        <v>48</v>
      </c>
      <c r="W25" s="19">
        <v>49</v>
      </c>
      <c r="X25" s="19">
        <v>24</v>
      </c>
      <c r="Y25" s="19">
        <v>32</v>
      </c>
      <c r="Z25" s="19">
        <v>43</v>
      </c>
      <c r="AA25" s="19">
        <v>20</v>
      </c>
      <c r="AB25" s="19">
        <v>37</v>
      </c>
      <c r="AC25" s="19">
        <v>32</v>
      </c>
      <c r="AD25" s="19">
        <v>40</v>
      </c>
      <c r="AE25" s="19">
        <v>42</v>
      </c>
      <c r="AF25" s="19">
        <v>40</v>
      </c>
      <c r="AG25" s="19">
        <v>45</v>
      </c>
      <c r="AH25" s="19">
        <v>35</v>
      </c>
      <c r="AI25" s="19">
        <v>9</v>
      </c>
      <c r="AJ25" s="19">
        <v>34</v>
      </c>
      <c r="AK25" s="19">
        <v>70</v>
      </c>
      <c r="AL25" s="19">
        <v>10</v>
      </c>
      <c r="AM25" s="19">
        <v>14</v>
      </c>
      <c r="AN25" s="19">
        <v>15</v>
      </c>
      <c r="AO25" s="19">
        <v>14</v>
      </c>
      <c r="AP25" s="19">
        <v>31</v>
      </c>
      <c r="AQ25" s="19">
        <f t="shared" si="2"/>
        <v>1220</v>
      </c>
      <c r="AR25" s="9" t="s">
        <v>20</v>
      </c>
      <c r="AS25" s="35">
        <v>92450</v>
      </c>
      <c r="AT25" s="35">
        <v>2257205</v>
      </c>
    </row>
    <row r="26" spans="1:46" ht="12.75">
      <c r="A26">
        <v>12</v>
      </c>
      <c r="B26" s="1" t="s">
        <v>21</v>
      </c>
      <c r="C26" s="19">
        <v>4</v>
      </c>
      <c r="D26" s="19">
        <v>19</v>
      </c>
      <c r="E26" s="19">
        <v>17</v>
      </c>
      <c r="F26" s="19">
        <v>26</v>
      </c>
      <c r="G26" s="19">
        <v>22</v>
      </c>
      <c r="H26" s="19">
        <v>26</v>
      </c>
      <c r="I26" s="19">
        <v>37</v>
      </c>
      <c r="J26" s="19">
        <v>17</v>
      </c>
      <c r="K26" s="19">
        <v>31</v>
      </c>
      <c r="L26" s="19">
        <v>0</v>
      </c>
      <c r="M26" s="19">
        <v>41</v>
      </c>
      <c r="N26" s="19">
        <v>38</v>
      </c>
      <c r="O26" s="19">
        <v>53</v>
      </c>
      <c r="P26" s="19">
        <v>35</v>
      </c>
      <c r="Q26" s="19">
        <v>29</v>
      </c>
      <c r="R26" s="19">
        <v>28</v>
      </c>
      <c r="S26" s="19">
        <v>27</v>
      </c>
      <c r="T26" s="19">
        <v>58</v>
      </c>
      <c r="U26" s="19">
        <v>16</v>
      </c>
      <c r="V26" s="19">
        <v>48</v>
      </c>
      <c r="W26" s="19">
        <v>47</v>
      </c>
      <c r="X26" s="19">
        <v>23</v>
      </c>
      <c r="Y26" s="19">
        <v>32</v>
      </c>
      <c r="Z26" s="19">
        <v>43</v>
      </c>
      <c r="AA26" s="19">
        <v>20</v>
      </c>
      <c r="AB26" s="19">
        <v>37</v>
      </c>
      <c r="AC26" s="19">
        <v>32</v>
      </c>
      <c r="AD26" s="19">
        <v>40</v>
      </c>
      <c r="AE26" s="19">
        <v>41</v>
      </c>
      <c r="AF26" s="19">
        <v>39</v>
      </c>
      <c r="AG26" s="19">
        <v>45</v>
      </c>
      <c r="AH26" s="19">
        <v>35</v>
      </c>
      <c r="AI26" s="19">
        <v>9</v>
      </c>
      <c r="AJ26" s="19">
        <v>34</v>
      </c>
      <c r="AK26" s="19">
        <v>69</v>
      </c>
      <c r="AL26" s="19">
        <v>10</v>
      </c>
      <c r="AM26" s="19">
        <v>14</v>
      </c>
      <c r="AN26" s="19">
        <v>15</v>
      </c>
      <c r="AO26" s="19">
        <v>14</v>
      </c>
      <c r="AP26" s="19">
        <v>31</v>
      </c>
      <c r="AQ26" s="19">
        <f t="shared" si="2"/>
        <v>1202</v>
      </c>
      <c r="AR26" s="9" t="s">
        <v>21</v>
      </c>
      <c r="AS26" s="35">
        <v>91049</v>
      </c>
      <c r="AT26" s="35">
        <v>1979696</v>
      </c>
    </row>
    <row r="27" spans="1:46" ht="12.75">
      <c r="A27">
        <v>13</v>
      </c>
      <c r="B27" s="1" t="s">
        <v>22</v>
      </c>
      <c r="C27" s="19">
        <v>30</v>
      </c>
      <c r="D27" s="19">
        <v>70</v>
      </c>
      <c r="E27" s="19">
        <v>98</v>
      </c>
      <c r="F27" s="19">
        <v>36</v>
      </c>
      <c r="G27" s="19">
        <v>109</v>
      </c>
      <c r="H27" s="19">
        <v>61</v>
      </c>
      <c r="I27" s="19">
        <v>55</v>
      </c>
      <c r="J27" s="19">
        <v>19</v>
      </c>
      <c r="K27" s="19">
        <v>100</v>
      </c>
      <c r="L27" s="19">
        <v>35</v>
      </c>
      <c r="M27" s="19">
        <v>40</v>
      </c>
      <c r="N27" s="19">
        <v>30</v>
      </c>
      <c r="O27" s="19">
        <v>31</v>
      </c>
      <c r="P27" s="19">
        <v>114</v>
      </c>
      <c r="Q27" s="19">
        <v>37</v>
      </c>
      <c r="R27" s="19">
        <v>29</v>
      </c>
      <c r="S27" s="19">
        <v>134</v>
      </c>
      <c r="T27" s="19">
        <v>24</v>
      </c>
      <c r="U27" s="19">
        <v>35</v>
      </c>
      <c r="V27" s="19">
        <v>55</v>
      </c>
      <c r="W27" s="19">
        <v>28</v>
      </c>
      <c r="X27" s="19">
        <v>20</v>
      </c>
      <c r="Y27" s="19">
        <v>19</v>
      </c>
      <c r="Z27" s="19">
        <v>87</v>
      </c>
      <c r="AA27" s="19">
        <v>11</v>
      </c>
      <c r="AB27" s="19">
        <v>17</v>
      </c>
      <c r="AC27" s="19">
        <v>48</v>
      </c>
      <c r="AD27" s="19">
        <v>26</v>
      </c>
      <c r="AE27" s="19">
        <v>129</v>
      </c>
      <c r="AF27" s="19">
        <v>20</v>
      </c>
      <c r="AG27" s="19">
        <v>40</v>
      </c>
      <c r="AH27" s="19">
        <v>28</v>
      </c>
      <c r="AI27" s="19">
        <v>14</v>
      </c>
      <c r="AJ27" s="19">
        <v>26</v>
      </c>
      <c r="AK27" s="19">
        <v>34</v>
      </c>
      <c r="AL27" s="19">
        <v>72</v>
      </c>
      <c r="AM27" s="19">
        <v>69</v>
      </c>
      <c r="AN27" s="19">
        <v>33</v>
      </c>
      <c r="AO27" s="19">
        <v>17</v>
      </c>
      <c r="AP27" s="19">
        <v>50</v>
      </c>
      <c r="AQ27" s="19">
        <f t="shared" si="2"/>
        <v>1930</v>
      </c>
      <c r="AR27" s="9" t="s">
        <v>22</v>
      </c>
      <c r="AS27" s="35">
        <v>113692</v>
      </c>
      <c r="AT27" s="35">
        <v>1600046</v>
      </c>
    </row>
    <row r="28" spans="1:46" ht="12.75">
      <c r="A28">
        <v>14</v>
      </c>
      <c r="B28" s="1" t="s">
        <v>23</v>
      </c>
      <c r="C28" s="19">
        <v>3</v>
      </c>
      <c r="D28" s="19">
        <v>1</v>
      </c>
      <c r="E28" s="19">
        <v>0</v>
      </c>
      <c r="F28" s="19">
        <v>1</v>
      </c>
      <c r="G28" s="19">
        <v>0</v>
      </c>
      <c r="H28" s="19">
        <v>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2</v>
      </c>
      <c r="O28" s="19">
        <v>0</v>
      </c>
      <c r="P28" s="19">
        <v>0</v>
      </c>
      <c r="Q28" s="19">
        <v>1</v>
      </c>
      <c r="R28" s="19">
        <v>2</v>
      </c>
      <c r="S28" s="19">
        <v>1</v>
      </c>
      <c r="T28" s="19">
        <v>0</v>
      </c>
      <c r="U28" s="19">
        <v>0</v>
      </c>
      <c r="V28" s="19">
        <v>0</v>
      </c>
      <c r="W28" s="19">
        <v>2</v>
      </c>
      <c r="X28" s="19">
        <v>1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1</v>
      </c>
      <c r="AF28" s="19">
        <v>1</v>
      </c>
      <c r="AG28" s="19">
        <v>0</v>
      </c>
      <c r="AH28" s="19">
        <v>0</v>
      </c>
      <c r="AI28" s="19">
        <v>0</v>
      </c>
      <c r="AJ28" s="19">
        <v>0</v>
      </c>
      <c r="AK28" s="19">
        <v>1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f t="shared" si="2"/>
        <v>18</v>
      </c>
      <c r="AR28" s="9" t="s">
        <v>23</v>
      </c>
      <c r="AS28" s="35">
        <v>1398</v>
      </c>
      <c r="AT28" s="35">
        <v>277475</v>
      </c>
    </row>
    <row r="29" spans="1:46" ht="12.75">
      <c r="A29">
        <v>15</v>
      </c>
      <c r="B29" s="1" t="s">
        <v>24</v>
      </c>
      <c r="C29" s="19">
        <v>0</v>
      </c>
      <c r="D29" s="19">
        <v>0</v>
      </c>
      <c r="E29" s="19">
        <v>3</v>
      </c>
      <c r="F29" s="19">
        <v>3</v>
      </c>
      <c r="G29" s="19">
        <v>4</v>
      </c>
      <c r="H29" s="19">
        <v>2</v>
      </c>
      <c r="I29" s="19">
        <v>5</v>
      </c>
      <c r="J29" s="19">
        <v>3</v>
      </c>
      <c r="K29" s="19">
        <v>0</v>
      </c>
      <c r="L29" s="19">
        <v>0</v>
      </c>
      <c r="M29" s="19">
        <v>2</v>
      </c>
      <c r="N29" s="19">
        <v>3</v>
      </c>
      <c r="O29" s="19">
        <v>2</v>
      </c>
      <c r="P29" s="19">
        <v>5</v>
      </c>
      <c r="Q29" s="19">
        <v>2</v>
      </c>
      <c r="R29" s="19">
        <v>7</v>
      </c>
      <c r="S29" s="19">
        <v>0</v>
      </c>
      <c r="T29" s="19">
        <v>4</v>
      </c>
      <c r="U29" s="19">
        <v>0</v>
      </c>
      <c r="V29" s="19">
        <v>6</v>
      </c>
      <c r="W29" s="19">
        <v>2</v>
      </c>
      <c r="X29" s="19">
        <v>5</v>
      </c>
      <c r="Y29" s="19">
        <v>5</v>
      </c>
      <c r="Z29" s="19">
        <v>9</v>
      </c>
      <c r="AA29" s="19">
        <v>7</v>
      </c>
      <c r="AB29" s="19">
        <v>3</v>
      </c>
      <c r="AC29" s="19">
        <v>2</v>
      </c>
      <c r="AD29" s="19">
        <v>4</v>
      </c>
      <c r="AE29" s="19">
        <v>7</v>
      </c>
      <c r="AF29" s="19">
        <v>3</v>
      </c>
      <c r="AG29" s="19">
        <v>6</v>
      </c>
      <c r="AH29" s="19">
        <v>6</v>
      </c>
      <c r="AI29" s="19">
        <v>3</v>
      </c>
      <c r="AJ29" s="19">
        <v>1</v>
      </c>
      <c r="AK29" s="19">
        <v>4</v>
      </c>
      <c r="AL29" s="19">
        <v>1</v>
      </c>
      <c r="AM29" s="19">
        <v>2</v>
      </c>
      <c r="AN29" s="19">
        <v>0</v>
      </c>
      <c r="AO29" s="19">
        <v>2</v>
      </c>
      <c r="AP29" s="19">
        <v>2</v>
      </c>
      <c r="AQ29" s="19">
        <f t="shared" si="2"/>
        <v>125</v>
      </c>
      <c r="AR29" s="9" t="s">
        <v>24</v>
      </c>
      <c r="AS29" s="35">
        <v>12257</v>
      </c>
      <c r="AT29" s="35">
        <v>187217</v>
      </c>
    </row>
    <row r="30" spans="1:46" ht="12.75">
      <c r="A30">
        <v>16</v>
      </c>
      <c r="B30" s="15" t="s">
        <v>77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f t="shared" si="2"/>
        <v>0</v>
      </c>
      <c r="AR30" s="9" t="s">
        <v>77</v>
      </c>
      <c r="AS30" s="35">
        <v>3</v>
      </c>
      <c r="AT30" s="35">
        <v>34</v>
      </c>
    </row>
    <row r="31" spans="1:46" ht="12.75">
      <c r="A31">
        <v>17</v>
      </c>
      <c r="B31" s="1" t="s">
        <v>25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f t="shared" si="2"/>
        <v>0</v>
      </c>
      <c r="AR31" s="9" t="s">
        <v>25</v>
      </c>
      <c r="AS31" s="35">
        <v>295</v>
      </c>
      <c r="AT31" s="35">
        <v>730</v>
      </c>
    </row>
    <row r="32" spans="1:46" ht="12.75">
      <c r="A32">
        <v>18</v>
      </c>
      <c r="B32" s="1" t="s">
        <v>26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f t="shared" si="2"/>
        <v>0</v>
      </c>
      <c r="AR32" s="9" t="s">
        <v>26</v>
      </c>
      <c r="AS32" s="35">
        <v>9</v>
      </c>
      <c r="AT32" s="35">
        <v>97</v>
      </c>
    </row>
    <row r="33" spans="1:46" ht="12.75">
      <c r="A33">
        <v>19</v>
      </c>
      <c r="B33" s="1" t="s">
        <v>28</v>
      </c>
      <c r="C33" s="19">
        <v>23</v>
      </c>
      <c r="D33" s="19">
        <v>68</v>
      </c>
      <c r="E33" s="19">
        <v>46</v>
      </c>
      <c r="F33" s="19">
        <v>61</v>
      </c>
      <c r="G33" s="19">
        <v>69</v>
      </c>
      <c r="H33" s="19">
        <v>53</v>
      </c>
      <c r="I33" s="19">
        <v>80</v>
      </c>
      <c r="J33" s="19">
        <v>42</v>
      </c>
      <c r="K33" s="19">
        <v>75</v>
      </c>
      <c r="L33" s="19">
        <v>28</v>
      </c>
      <c r="M33" s="19">
        <v>73</v>
      </c>
      <c r="N33" s="19">
        <v>67</v>
      </c>
      <c r="O33" s="19">
        <v>110</v>
      </c>
      <c r="P33" s="19">
        <v>89</v>
      </c>
      <c r="Q33" s="19">
        <v>72</v>
      </c>
      <c r="R33" s="19">
        <v>31</v>
      </c>
      <c r="S33" s="19">
        <v>106</v>
      </c>
      <c r="T33" s="19">
        <v>102</v>
      </c>
      <c r="U33" s="19">
        <v>25</v>
      </c>
      <c r="V33" s="19">
        <v>87</v>
      </c>
      <c r="W33" s="19">
        <v>127</v>
      </c>
      <c r="X33" s="19">
        <v>74</v>
      </c>
      <c r="Y33" s="19">
        <v>61</v>
      </c>
      <c r="Z33" s="19">
        <v>95</v>
      </c>
      <c r="AA33" s="19">
        <v>36</v>
      </c>
      <c r="AB33" s="19">
        <v>56</v>
      </c>
      <c r="AC33" s="19">
        <v>61</v>
      </c>
      <c r="AD33" s="19">
        <v>93</v>
      </c>
      <c r="AE33" s="19">
        <v>59</v>
      </c>
      <c r="AF33" s="19">
        <v>112</v>
      </c>
      <c r="AG33" s="19">
        <v>107</v>
      </c>
      <c r="AH33" s="19">
        <v>89</v>
      </c>
      <c r="AI33" s="19">
        <v>20</v>
      </c>
      <c r="AJ33" s="19">
        <v>100</v>
      </c>
      <c r="AK33" s="19">
        <v>136</v>
      </c>
      <c r="AL33" s="19">
        <v>35</v>
      </c>
      <c r="AM33" s="19">
        <v>32</v>
      </c>
      <c r="AN33" s="19">
        <v>26</v>
      </c>
      <c r="AO33" s="19">
        <v>69</v>
      </c>
      <c r="AP33" s="19">
        <v>49</v>
      </c>
      <c r="AQ33" s="19">
        <f t="shared" si="2"/>
        <v>2744</v>
      </c>
      <c r="AR33" s="9" t="s">
        <v>28</v>
      </c>
      <c r="AS33" s="35">
        <v>236028</v>
      </c>
      <c r="AT33" s="35">
        <v>4458103</v>
      </c>
    </row>
    <row r="34" spans="1:46" ht="12.75">
      <c r="A34" t="s">
        <v>2</v>
      </c>
      <c r="B34" s="1" t="s">
        <v>27</v>
      </c>
      <c r="C34" s="21">
        <f aca="true" t="shared" si="15" ref="C34:AQ34">C33/C24</f>
        <v>0.0749185667752443</v>
      </c>
      <c r="D34" s="21">
        <f t="shared" si="15"/>
        <v>0.041387705416920266</v>
      </c>
      <c r="E34" s="21">
        <f t="shared" si="15"/>
        <v>0.06028833551769332</v>
      </c>
      <c r="F34" s="21">
        <f t="shared" si="15"/>
        <v>0.0745721271393643</v>
      </c>
      <c r="G34" s="21">
        <f t="shared" si="15"/>
        <v>0.059278350515463915</v>
      </c>
      <c r="H34" s="21">
        <f t="shared" si="15"/>
        <v>0.048938134810710986</v>
      </c>
      <c r="I34" s="21">
        <f t="shared" si="15"/>
        <v>0.06791171477079797</v>
      </c>
      <c r="J34" s="21">
        <f t="shared" si="15"/>
        <v>0.07130730050933787</v>
      </c>
      <c r="K34" s="21">
        <f t="shared" si="15"/>
        <v>0.0499001996007984</v>
      </c>
      <c r="L34" s="21">
        <f t="shared" si="15"/>
        <v>0.05622489959839357</v>
      </c>
      <c r="M34" s="21">
        <f t="shared" si="15"/>
        <v>0.05505279034690799</v>
      </c>
      <c r="N34" s="21">
        <f t="shared" si="15"/>
        <v>0.0566356720202874</v>
      </c>
      <c r="O34" s="21">
        <f t="shared" si="15"/>
        <v>0.0766016713091922</v>
      </c>
      <c r="P34" s="21">
        <f t="shared" si="15"/>
        <v>0.05338932213557288</v>
      </c>
      <c r="Q34" s="21">
        <f t="shared" si="15"/>
        <v>0.07309644670050762</v>
      </c>
      <c r="R34" s="21">
        <f t="shared" si="15"/>
        <v>0.029523809523809525</v>
      </c>
      <c r="S34" s="21">
        <f t="shared" si="15"/>
        <v>0.07245386192754613</v>
      </c>
      <c r="T34" s="21">
        <f t="shared" si="15"/>
        <v>0.06601941747572816</v>
      </c>
      <c r="U34" s="21">
        <f t="shared" si="15"/>
        <v>0.05154639175257732</v>
      </c>
      <c r="V34" s="21">
        <f t="shared" si="15"/>
        <v>0.052315093205051115</v>
      </c>
      <c r="W34" s="21">
        <f t="shared" si="15"/>
        <v>0.06813304721030043</v>
      </c>
      <c r="X34" s="21">
        <f t="shared" si="15"/>
        <v>0.07034220532319392</v>
      </c>
      <c r="Y34" s="21">
        <f t="shared" si="15"/>
        <v>0.05134680134680135</v>
      </c>
      <c r="Z34" s="21">
        <f t="shared" si="15"/>
        <v>0.044268406337371856</v>
      </c>
      <c r="AA34" s="21">
        <f t="shared" si="15"/>
        <v>0.055900621118012424</v>
      </c>
      <c r="AB34" s="21">
        <f t="shared" si="15"/>
        <v>0.04490777866880513</v>
      </c>
      <c r="AC34" s="21">
        <f t="shared" si="15"/>
        <v>0.04379038047379756</v>
      </c>
      <c r="AD34" s="21">
        <f t="shared" si="15"/>
        <v>0.07914893617021276</v>
      </c>
      <c r="AE34" s="21">
        <f t="shared" si="15"/>
        <v>0.04422788605697151</v>
      </c>
      <c r="AF34" s="21">
        <f t="shared" si="15"/>
        <v>0.06580493537015276</v>
      </c>
      <c r="AG34" s="21">
        <f t="shared" si="15"/>
        <v>0.062100986651189787</v>
      </c>
      <c r="AH34" s="21">
        <f t="shared" si="15"/>
        <v>0.06563421828908554</v>
      </c>
      <c r="AI34" s="21">
        <f t="shared" si="15"/>
        <v>0.06269592476489028</v>
      </c>
      <c r="AJ34" s="21">
        <f t="shared" si="15"/>
        <v>0.07132667617689016</v>
      </c>
      <c r="AK34" s="21">
        <f t="shared" si="15"/>
        <v>0.07207207207207207</v>
      </c>
      <c r="AL34" s="21">
        <f t="shared" si="15"/>
        <v>0.04232164449818621</v>
      </c>
      <c r="AM34" s="21">
        <f t="shared" si="15"/>
        <v>0.05177993527508091</v>
      </c>
      <c r="AN34" s="21">
        <f t="shared" si="15"/>
        <v>0.061465721040189124</v>
      </c>
      <c r="AO34" s="21">
        <f t="shared" si="15"/>
        <v>0.12020905923344948</v>
      </c>
      <c r="AP34" s="21">
        <f t="shared" si="15"/>
        <v>0.05263157894736842</v>
      </c>
      <c r="AQ34" s="21">
        <f t="shared" si="15"/>
        <v>0.05945313515621615</v>
      </c>
      <c r="AR34" s="9" t="s">
        <v>27</v>
      </c>
      <c r="AS34" s="21">
        <f>AS33/AS24</f>
        <v>0.06657362507925835</v>
      </c>
      <c r="AT34" s="21">
        <f>AT33/AT24</f>
        <v>0.06217572492912124</v>
      </c>
    </row>
    <row r="35" spans="1:46" ht="12.75">
      <c r="A35">
        <v>20</v>
      </c>
      <c r="B35" s="1" t="s">
        <v>29</v>
      </c>
      <c r="C35" s="19">
        <v>35</v>
      </c>
      <c r="D35" s="19">
        <v>261</v>
      </c>
      <c r="E35" s="19">
        <v>129</v>
      </c>
      <c r="F35" s="19">
        <v>158</v>
      </c>
      <c r="G35" s="19">
        <v>264</v>
      </c>
      <c r="H35" s="19">
        <v>192</v>
      </c>
      <c r="I35" s="19">
        <v>222</v>
      </c>
      <c r="J35" s="19">
        <v>134</v>
      </c>
      <c r="K35" s="19">
        <v>286</v>
      </c>
      <c r="L35" s="19">
        <v>66</v>
      </c>
      <c r="M35" s="19">
        <v>211</v>
      </c>
      <c r="N35" s="19">
        <v>233</v>
      </c>
      <c r="O35" s="19">
        <v>330</v>
      </c>
      <c r="P35" s="19">
        <v>292</v>
      </c>
      <c r="Q35" s="19">
        <v>193</v>
      </c>
      <c r="R35" s="19">
        <v>91</v>
      </c>
      <c r="S35" s="19">
        <v>292</v>
      </c>
      <c r="T35" s="19">
        <v>307</v>
      </c>
      <c r="U35" s="19">
        <v>74</v>
      </c>
      <c r="V35" s="19">
        <v>261</v>
      </c>
      <c r="W35" s="19">
        <v>255</v>
      </c>
      <c r="X35" s="19">
        <v>188</v>
      </c>
      <c r="Y35" s="19">
        <v>175</v>
      </c>
      <c r="Z35" s="19">
        <v>315</v>
      </c>
      <c r="AA35" s="19">
        <v>164</v>
      </c>
      <c r="AB35" s="19">
        <v>238</v>
      </c>
      <c r="AC35" s="19">
        <v>242</v>
      </c>
      <c r="AD35" s="19">
        <v>218</v>
      </c>
      <c r="AE35" s="19">
        <v>234</v>
      </c>
      <c r="AF35" s="19">
        <v>356</v>
      </c>
      <c r="AG35" s="19">
        <v>267</v>
      </c>
      <c r="AH35" s="19">
        <v>231</v>
      </c>
      <c r="AI35" s="19">
        <v>40</v>
      </c>
      <c r="AJ35" s="19">
        <v>248</v>
      </c>
      <c r="AK35" s="19">
        <v>354</v>
      </c>
      <c r="AL35" s="19">
        <v>133</v>
      </c>
      <c r="AM35" s="19">
        <v>93</v>
      </c>
      <c r="AN35" s="19">
        <v>69</v>
      </c>
      <c r="AO35" s="19">
        <v>71</v>
      </c>
      <c r="AP35" s="19">
        <v>143</v>
      </c>
      <c r="AQ35" s="19">
        <f>SUM(C35:AP35)</f>
        <v>8065</v>
      </c>
      <c r="AR35" s="9" t="s">
        <v>29</v>
      </c>
      <c r="AS35" s="35">
        <v>686449</v>
      </c>
      <c r="AT35" s="35">
        <v>12318353</v>
      </c>
    </row>
    <row r="36" spans="1:46" ht="12.75">
      <c r="A36" t="s">
        <v>2</v>
      </c>
      <c r="B36" s="1" t="s">
        <v>27</v>
      </c>
      <c r="C36" s="21">
        <f aca="true" t="shared" si="16" ref="C36:AQ36">C35/C24</f>
        <v>0.11400651465798045</v>
      </c>
      <c r="D36" s="21">
        <f t="shared" si="16"/>
        <v>0.1588557516737675</v>
      </c>
      <c r="E36" s="21">
        <f t="shared" si="16"/>
        <v>0.1690694626474443</v>
      </c>
      <c r="F36" s="21">
        <f t="shared" si="16"/>
        <v>0.19315403422982885</v>
      </c>
      <c r="G36" s="21">
        <f t="shared" si="16"/>
        <v>0.2268041237113402</v>
      </c>
      <c r="H36" s="21">
        <f t="shared" si="16"/>
        <v>0.1772853185595568</v>
      </c>
      <c r="I36" s="21">
        <f t="shared" si="16"/>
        <v>0.18845500848896435</v>
      </c>
      <c r="J36" s="21">
        <f t="shared" si="16"/>
        <v>0.22750424448217318</v>
      </c>
      <c r="K36" s="21">
        <f t="shared" si="16"/>
        <v>0.19028609447771125</v>
      </c>
      <c r="L36" s="21">
        <f t="shared" si="16"/>
        <v>0.13253012048192772</v>
      </c>
      <c r="M36" s="21">
        <f t="shared" si="16"/>
        <v>0.15912518853695323</v>
      </c>
      <c r="N36" s="21">
        <f t="shared" si="16"/>
        <v>0.19695688926458157</v>
      </c>
      <c r="O36" s="21">
        <f t="shared" si="16"/>
        <v>0.2298050139275766</v>
      </c>
      <c r="P36" s="21">
        <f t="shared" si="16"/>
        <v>0.17516496700659867</v>
      </c>
      <c r="Q36" s="21">
        <f t="shared" si="16"/>
        <v>0.19593908629441625</v>
      </c>
      <c r="R36" s="21">
        <f t="shared" si="16"/>
        <v>0.08666666666666667</v>
      </c>
      <c r="S36" s="21">
        <f t="shared" si="16"/>
        <v>0.19958988380041012</v>
      </c>
      <c r="T36" s="21">
        <f t="shared" si="16"/>
        <v>0.19870550161812298</v>
      </c>
      <c r="U36" s="21">
        <f t="shared" si="16"/>
        <v>0.15257731958762888</v>
      </c>
      <c r="V36" s="21">
        <f t="shared" si="16"/>
        <v>0.15694527961515334</v>
      </c>
      <c r="W36" s="21">
        <f t="shared" si="16"/>
        <v>0.13680257510729613</v>
      </c>
      <c r="X36" s="21">
        <f t="shared" si="16"/>
        <v>0.17870722433460076</v>
      </c>
      <c r="Y36" s="21">
        <f t="shared" si="16"/>
        <v>0.1473063973063973</v>
      </c>
      <c r="Z36" s="21">
        <f t="shared" si="16"/>
        <v>0.146784715750233</v>
      </c>
      <c r="AA36" s="21">
        <f t="shared" si="16"/>
        <v>0.2546583850931677</v>
      </c>
      <c r="AB36" s="21">
        <f t="shared" si="16"/>
        <v>0.1908580593424218</v>
      </c>
      <c r="AC36" s="21">
        <f t="shared" si="16"/>
        <v>0.17372577171572146</v>
      </c>
      <c r="AD36" s="21">
        <f t="shared" si="16"/>
        <v>0.18553191489361703</v>
      </c>
      <c r="AE36" s="21">
        <f t="shared" si="16"/>
        <v>0.17541229385307347</v>
      </c>
      <c r="AF36" s="21">
        <f t="shared" si="16"/>
        <v>0.209165687426557</v>
      </c>
      <c r="AG36" s="21">
        <f t="shared" si="16"/>
        <v>0.15496227510156704</v>
      </c>
      <c r="AH36" s="21">
        <f t="shared" si="16"/>
        <v>0.17035398230088494</v>
      </c>
      <c r="AI36" s="21">
        <f t="shared" si="16"/>
        <v>0.12539184952978055</v>
      </c>
      <c r="AJ36" s="21">
        <f t="shared" si="16"/>
        <v>0.1768901569186876</v>
      </c>
      <c r="AK36" s="21">
        <f t="shared" si="16"/>
        <v>0.1875993640699523</v>
      </c>
      <c r="AL36" s="21">
        <f t="shared" si="16"/>
        <v>0.1608222490931076</v>
      </c>
      <c r="AM36" s="21">
        <f t="shared" si="16"/>
        <v>0.15048543689320387</v>
      </c>
      <c r="AN36" s="21">
        <f t="shared" si="16"/>
        <v>0.16312056737588654</v>
      </c>
      <c r="AO36" s="21">
        <f t="shared" si="16"/>
        <v>0.12369337979094076</v>
      </c>
      <c r="AP36" s="21">
        <f t="shared" si="16"/>
        <v>0.1535982814178303</v>
      </c>
      <c r="AQ36" s="21">
        <f t="shared" si="16"/>
        <v>0.174741084196386</v>
      </c>
      <c r="AR36" s="9" t="s">
        <v>27</v>
      </c>
      <c r="AS36" s="21">
        <f>AS35/AS24</f>
        <v>0.19361854679119347</v>
      </c>
      <c r="AT36" s="21">
        <f>AT35/AT24</f>
        <v>0.17180009697124884</v>
      </c>
    </row>
    <row r="37" spans="1:46" ht="12.75">
      <c r="A37">
        <v>21</v>
      </c>
      <c r="B37" s="1" t="s">
        <v>87</v>
      </c>
      <c r="C37" s="19">
        <v>10</v>
      </c>
      <c r="D37" s="19">
        <v>54</v>
      </c>
      <c r="E37" s="19">
        <v>38</v>
      </c>
      <c r="F37" s="19">
        <v>29</v>
      </c>
      <c r="G37" s="19">
        <v>53</v>
      </c>
      <c r="H37" s="19">
        <v>45</v>
      </c>
      <c r="I37" s="19">
        <v>60</v>
      </c>
      <c r="J37" s="19">
        <v>23</v>
      </c>
      <c r="K37" s="19">
        <v>67</v>
      </c>
      <c r="L37" s="19">
        <v>18</v>
      </c>
      <c r="M37" s="19">
        <v>50</v>
      </c>
      <c r="N37" s="19">
        <v>73</v>
      </c>
      <c r="O37" s="19">
        <v>71</v>
      </c>
      <c r="P37" s="19">
        <v>74</v>
      </c>
      <c r="Q37" s="19">
        <v>55</v>
      </c>
      <c r="R37" s="19">
        <v>29</v>
      </c>
      <c r="S37" s="19">
        <v>62</v>
      </c>
      <c r="T37" s="19">
        <v>64</v>
      </c>
      <c r="U37" s="19">
        <v>23</v>
      </c>
      <c r="V37" s="19">
        <v>66</v>
      </c>
      <c r="W37" s="19">
        <v>59</v>
      </c>
      <c r="X37" s="19">
        <v>39</v>
      </c>
      <c r="Y37" s="19">
        <v>55</v>
      </c>
      <c r="Z37" s="19">
        <v>70</v>
      </c>
      <c r="AA37" s="19">
        <v>27</v>
      </c>
      <c r="AB37" s="19">
        <v>54</v>
      </c>
      <c r="AC37" s="19">
        <v>45</v>
      </c>
      <c r="AD37" s="32">
        <v>52</v>
      </c>
      <c r="AE37" s="19">
        <v>34</v>
      </c>
      <c r="AF37" s="19">
        <v>78</v>
      </c>
      <c r="AG37" s="19">
        <v>84</v>
      </c>
      <c r="AH37" s="19">
        <v>60</v>
      </c>
      <c r="AI37" s="19">
        <v>13</v>
      </c>
      <c r="AJ37" s="19">
        <v>74</v>
      </c>
      <c r="AK37" s="19">
        <v>74</v>
      </c>
      <c r="AL37" s="19">
        <v>19</v>
      </c>
      <c r="AM37" s="19">
        <v>23</v>
      </c>
      <c r="AN37" s="19">
        <v>10</v>
      </c>
      <c r="AO37" s="19">
        <v>31</v>
      </c>
      <c r="AP37" s="19">
        <v>52</v>
      </c>
      <c r="AQ37" s="19">
        <f>SUM(C37:AP37)</f>
        <v>1917</v>
      </c>
      <c r="AR37" s="9" t="s">
        <v>87</v>
      </c>
      <c r="AS37" s="35">
        <v>149801</v>
      </c>
      <c r="AT37" s="35">
        <v>2763935</v>
      </c>
    </row>
    <row r="38" spans="1:46" ht="12.75">
      <c r="A38" t="s">
        <v>2</v>
      </c>
      <c r="B38" s="1" t="s">
        <v>27</v>
      </c>
      <c r="C38" s="21">
        <f aca="true" t="shared" si="17" ref="C38:AQ38">C37/C24</f>
        <v>0.03257328990228013</v>
      </c>
      <c r="D38" s="21">
        <f t="shared" si="17"/>
        <v>0.032866707242848445</v>
      </c>
      <c r="E38" s="21">
        <f t="shared" si="17"/>
        <v>0.04980340760157274</v>
      </c>
      <c r="F38" s="21">
        <f t="shared" si="17"/>
        <v>0.035452322738386305</v>
      </c>
      <c r="G38" s="21">
        <f t="shared" si="17"/>
        <v>0.04553264604810996</v>
      </c>
      <c r="H38" s="21">
        <f t="shared" si="17"/>
        <v>0.04155124653739612</v>
      </c>
      <c r="I38" s="21">
        <f t="shared" si="17"/>
        <v>0.050933786078098474</v>
      </c>
      <c r="J38" s="21">
        <f t="shared" si="17"/>
        <v>0.03904923599320883</v>
      </c>
      <c r="K38" s="21">
        <f t="shared" si="17"/>
        <v>0.044577511643379905</v>
      </c>
      <c r="L38" s="21">
        <f t="shared" si="17"/>
        <v>0.03614457831325301</v>
      </c>
      <c r="M38" s="21">
        <f t="shared" si="17"/>
        <v>0.03770739064856712</v>
      </c>
      <c r="N38" s="21">
        <f t="shared" si="17"/>
        <v>0.06170752324598478</v>
      </c>
      <c r="O38" s="21">
        <f t="shared" si="17"/>
        <v>0.04944289693593315</v>
      </c>
      <c r="P38" s="21">
        <f t="shared" si="17"/>
        <v>0.04439112177564487</v>
      </c>
      <c r="Q38" s="21">
        <f t="shared" si="17"/>
        <v>0.05583756345177665</v>
      </c>
      <c r="R38" s="21">
        <f t="shared" si="17"/>
        <v>0.02761904761904762</v>
      </c>
      <c r="S38" s="21">
        <f t="shared" si="17"/>
        <v>0.04237867395762133</v>
      </c>
      <c r="T38" s="21">
        <f t="shared" si="17"/>
        <v>0.041423948220064725</v>
      </c>
      <c r="U38" s="21">
        <f t="shared" si="17"/>
        <v>0.04742268041237113</v>
      </c>
      <c r="V38" s="21">
        <f t="shared" si="17"/>
        <v>0.0396873120865905</v>
      </c>
      <c r="W38" s="21">
        <f t="shared" si="17"/>
        <v>0.03165236051502146</v>
      </c>
      <c r="X38" s="21">
        <f t="shared" si="17"/>
        <v>0.0370722433460076</v>
      </c>
      <c r="Y38" s="21">
        <f t="shared" si="17"/>
        <v>0.046296296296296294</v>
      </c>
      <c r="Z38" s="21">
        <f t="shared" si="17"/>
        <v>0.032618825722273995</v>
      </c>
      <c r="AA38" s="21">
        <f t="shared" si="17"/>
        <v>0.04192546583850932</v>
      </c>
      <c r="AB38" s="21">
        <f t="shared" si="17"/>
        <v>0.04330392943063352</v>
      </c>
      <c r="AC38" s="21">
        <f t="shared" si="17"/>
        <v>0.03230437903804738</v>
      </c>
      <c r="AD38" s="21">
        <f t="shared" si="17"/>
        <v>0.04425531914893617</v>
      </c>
      <c r="AE38" s="21">
        <f t="shared" si="17"/>
        <v>0.025487256371814093</v>
      </c>
      <c r="AF38" s="21">
        <f t="shared" si="17"/>
        <v>0.045828437132784956</v>
      </c>
      <c r="AG38" s="21">
        <f t="shared" si="17"/>
        <v>0.04875217643644805</v>
      </c>
      <c r="AH38" s="21">
        <f t="shared" si="17"/>
        <v>0.04424778761061947</v>
      </c>
      <c r="AI38" s="21">
        <f t="shared" si="17"/>
        <v>0.04075235109717868</v>
      </c>
      <c r="AJ38" s="21">
        <f t="shared" si="17"/>
        <v>0.052781740370898715</v>
      </c>
      <c r="AK38" s="21">
        <f t="shared" si="17"/>
        <v>0.0392156862745098</v>
      </c>
      <c r="AL38" s="21">
        <f t="shared" si="17"/>
        <v>0.022974607013301087</v>
      </c>
      <c r="AM38" s="21">
        <f t="shared" si="17"/>
        <v>0.0372168284789644</v>
      </c>
      <c r="AN38" s="21">
        <f t="shared" si="17"/>
        <v>0.02364066193853428</v>
      </c>
      <c r="AO38" s="21">
        <f t="shared" si="17"/>
        <v>0.05400696864111498</v>
      </c>
      <c r="AP38" s="21">
        <f t="shared" si="17"/>
        <v>0.055853920515574654</v>
      </c>
      <c r="AQ38" s="21">
        <f t="shared" si="17"/>
        <v>0.041534861550461495</v>
      </c>
      <c r="AR38" s="9" t="s">
        <v>27</v>
      </c>
      <c r="AS38" s="21">
        <f>AS37/AS24</f>
        <v>0.04225259549925424</v>
      </c>
      <c r="AT38" s="21">
        <f>AT37/AT24</f>
        <v>0.03854771015429</v>
      </c>
    </row>
    <row r="39" spans="1:46" ht="12.75">
      <c r="A39">
        <v>22</v>
      </c>
      <c r="B39" s="1" t="s">
        <v>88</v>
      </c>
      <c r="C39" s="19">
        <v>45</v>
      </c>
      <c r="D39" s="19">
        <v>739</v>
      </c>
      <c r="E39" s="19">
        <v>131</v>
      </c>
      <c r="F39" s="19">
        <v>130</v>
      </c>
      <c r="G39" s="19">
        <v>151</v>
      </c>
      <c r="H39" s="19">
        <v>149</v>
      </c>
      <c r="I39" s="19">
        <v>184</v>
      </c>
      <c r="J39" s="19">
        <v>81</v>
      </c>
      <c r="K39" s="19">
        <v>255</v>
      </c>
      <c r="L39" s="19">
        <v>59</v>
      </c>
      <c r="M39" s="19">
        <v>144</v>
      </c>
      <c r="N39" s="19">
        <v>189</v>
      </c>
      <c r="O39" s="19">
        <v>209</v>
      </c>
      <c r="P39" s="19">
        <v>199</v>
      </c>
      <c r="Q39" s="19">
        <v>138</v>
      </c>
      <c r="R39" s="19">
        <v>72</v>
      </c>
      <c r="S39" s="19">
        <v>213</v>
      </c>
      <c r="T39" s="19">
        <v>226</v>
      </c>
      <c r="U39" s="19">
        <v>125</v>
      </c>
      <c r="V39" s="19">
        <v>142</v>
      </c>
      <c r="W39" s="19">
        <v>181</v>
      </c>
      <c r="X39" s="19">
        <v>207</v>
      </c>
      <c r="Y39" s="19">
        <v>211</v>
      </c>
      <c r="Z39" s="19">
        <v>447</v>
      </c>
      <c r="AA39" s="19">
        <v>81</v>
      </c>
      <c r="AB39" s="19">
        <v>266</v>
      </c>
      <c r="AC39" s="19">
        <v>187</v>
      </c>
      <c r="AD39" s="19">
        <v>182</v>
      </c>
      <c r="AE39" s="19">
        <v>223</v>
      </c>
      <c r="AF39" s="19">
        <v>252</v>
      </c>
      <c r="AG39" s="19">
        <v>292</v>
      </c>
      <c r="AH39" s="19">
        <v>225</v>
      </c>
      <c r="AI39" s="19">
        <v>55</v>
      </c>
      <c r="AJ39" s="19">
        <v>179</v>
      </c>
      <c r="AK39" s="19">
        <v>301</v>
      </c>
      <c r="AL39" s="19">
        <v>98</v>
      </c>
      <c r="AM39" s="19">
        <v>66</v>
      </c>
      <c r="AN39" s="19">
        <v>33</v>
      </c>
      <c r="AO39" s="19">
        <v>72</v>
      </c>
      <c r="AP39" s="19">
        <v>122</v>
      </c>
      <c r="AQ39" s="19">
        <f>SUM(C39:AP39)</f>
        <v>7261</v>
      </c>
      <c r="AR39" s="9" t="s">
        <v>88</v>
      </c>
      <c r="AS39" s="35">
        <v>396379</v>
      </c>
      <c r="AT39" s="35">
        <v>5722508</v>
      </c>
    </row>
    <row r="40" spans="1:46" ht="12.75">
      <c r="A40" t="s">
        <v>2</v>
      </c>
      <c r="B40" s="1" t="s">
        <v>27</v>
      </c>
      <c r="C40" s="21">
        <f aca="true" t="shared" si="18" ref="C40:AQ40">C39/C24</f>
        <v>0.1465798045602606</v>
      </c>
      <c r="D40" s="21">
        <f t="shared" si="18"/>
        <v>0.4497869750456482</v>
      </c>
      <c r="E40" s="21">
        <f t="shared" si="18"/>
        <v>0.17169069462647443</v>
      </c>
      <c r="F40" s="21">
        <f t="shared" si="18"/>
        <v>0.15892420537897312</v>
      </c>
      <c r="G40" s="21">
        <f t="shared" si="18"/>
        <v>0.12972508591065293</v>
      </c>
      <c r="H40" s="21">
        <f t="shared" si="18"/>
        <v>0.13758079409048937</v>
      </c>
      <c r="I40" s="21">
        <f t="shared" si="18"/>
        <v>0.15619694397283532</v>
      </c>
      <c r="J40" s="21">
        <f t="shared" si="18"/>
        <v>0.13752122241086587</v>
      </c>
      <c r="K40" s="21">
        <f t="shared" si="18"/>
        <v>0.16966067864271456</v>
      </c>
      <c r="L40" s="21">
        <f t="shared" si="18"/>
        <v>0.11847389558232932</v>
      </c>
      <c r="M40" s="21">
        <f t="shared" si="18"/>
        <v>0.1085972850678733</v>
      </c>
      <c r="N40" s="21">
        <f t="shared" si="18"/>
        <v>0.15976331360946747</v>
      </c>
      <c r="O40" s="21">
        <f t="shared" si="18"/>
        <v>0.14554317548746518</v>
      </c>
      <c r="P40" s="21">
        <f t="shared" si="18"/>
        <v>0.11937612477504499</v>
      </c>
      <c r="Q40" s="21">
        <f t="shared" si="18"/>
        <v>0.1401015228426396</v>
      </c>
      <c r="R40" s="21">
        <f t="shared" si="18"/>
        <v>0.06857142857142857</v>
      </c>
      <c r="S40" s="21">
        <f t="shared" si="18"/>
        <v>0.14559125085440874</v>
      </c>
      <c r="T40" s="21">
        <f t="shared" si="18"/>
        <v>0.14627831715210357</v>
      </c>
      <c r="U40" s="21">
        <f t="shared" si="18"/>
        <v>0.25773195876288657</v>
      </c>
      <c r="V40" s="21">
        <f t="shared" si="18"/>
        <v>0.08538785327720987</v>
      </c>
      <c r="W40" s="21">
        <f t="shared" si="18"/>
        <v>0.0971030042918455</v>
      </c>
      <c r="X40" s="21">
        <f t="shared" si="18"/>
        <v>0.1967680608365019</v>
      </c>
      <c r="Y40" s="21">
        <f t="shared" si="18"/>
        <v>0.1776094276094276</v>
      </c>
      <c r="Z40" s="21">
        <f t="shared" si="18"/>
        <v>0.20829450139794967</v>
      </c>
      <c r="AA40" s="21">
        <f t="shared" si="18"/>
        <v>0.12577639751552794</v>
      </c>
      <c r="AB40" s="21">
        <f t="shared" si="18"/>
        <v>0.21331194867682438</v>
      </c>
      <c r="AC40" s="21">
        <f t="shared" si="18"/>
        <v>0.1342426417803302</v>
      </c>
      <c r="AD40" s="21">
        <f t="shared" si="18"/>
        <v>0.1548936170212766</v>
      </c>
      <c r="AE40" s="21">
        <f t="shared" si="18"/>
        <v>0.1671664167916042</v>
      </c>
      <c r="AF40" s="21">
        <f t="shared" si="18"/>
        <v>0.14806110458284372</v>
      </c>
      <c r="AG40" s="21">
        <f t="shared" si="18"/>
        <v>0.1694718514219385</v>
      </c>
      <c r="AH40" s="21">
        <f t="shared" si="18"/>
        <v>0.16592920353982302</v>
      </c>
      <c r="AI40" s="21">
        <f t="shared" si="18"/>
        <v>0.1724137931034483</v>
      </c>
      <c r="AJ40" s="21">
        <f t="shared" si="18"/>
        <v>0.1276747503566334</v>
      </c>
      <c r="AK40" s="21">
        <f t="shared" si="18"/>
        <v>0.1595124536301007</v>
      </c>
      <c r="AL40" s="21">
        <f t="shared" si="18"/>
        <v>0.1185006045949214</v>
      </c>
      <c r="AM40" s="21">
        <f t="shared" si="18"/>
        <v>0.10679611650485436</v>
      </c>
      <c r="AN40" s="21">
        <f t="shared" si="18"/>
        <v>0.07801418439716312</v>
      </c>
      <c r="AO40" s="21">
        <f t="shared" si="18"/>
        <v>0.1254355400696864</v>
      </c>
      <c r="AP40" s="21">
        <f t="shared" si="18"/>
        <v>0.1310418904403867</v>
      </c>
      <c r="AQ40" s="21">
        <f t="shared" si="18"/>
        <v>0.15732114226285912</v>
      </c>
      <c r="AR40" s="9" t="s">
        <v>27</v>
      </c>
      <c r="AS40" s="21">
        <f>AS39/AS24</f>
        <v>0.11180193424208713</v>
      </c>
      <c r="AT40" s="21">
        <f>AT39/AT24</f>
        <v>0.07980997372934087</v>
      </c>
    </row>
    <row r="41" spans="1:46" ht="12.75">
      <c r="A41">
        <v>23</v>
      </c>
      <c r="B41" s="1" t="s">
        <v>89</v>
      </c>
      <c r="C41" s="31">
        <v>191</v>
      </c>
      <c r="D41" s="31">
        <v>491</v>
      </c>
      <c r="E41" s="31">
        <v>402</v>
      </c>
      <c r="F41" s="31">
        <v>426</v>
      </c>
      <c r="G41" s="31">
        <v>606</v>
      </c>
      <c r="H41" s="31">
        <v>558</v>
      </c>
      <c r="I41" s="31">
        <v>619</v>
      </c>
      <c r="J41" s="31">
        <v>297</v>
      </c>
      <c r="K41" s="31">
        <v>773</v>
      </c>
      <c r="L41" s="31">
        <v>310</v>
      </c>
      <c r="M41" s="31">
        <v>822</v>
      </c>
      <c r="N41" s="31">
        <v>595</v>
      </c>
      <c r="O41" s="31">
        <v>685</v>
      </c>
      <c r="P41" s="31">
        <v>983</v>
      </c>
      <c r="Q41" s="31">
        <v>509</v>
      </c>
      <c r="R41" s="31">
        <v>817</v>
      </c>
      <c r="S41" s="31">
        <v>760</v>
      </c>
      <c r="T41" s="31">
        <v>814</v>
      </c>
      <c r="U41" s="31">
        <v>225</v>
      </c>
      <c r="V41" s="31">
        <v>1102</v>
      </c>
      <c r="W41" s="31">
        <v>1208</v>
      </c>
      <c r="X41" s="31">
        <v>527</v>
      </c>
      <c r="Y41" s="31">
        <v>661</v>
      </c>
      <c r="Z41" s="31">
        <v>1188</v>
      </c>
      <c r="AA41" s="31">
        <v>319</v>
      </c>
      <c r="AB41" s="31">
        <v>624</v>
      </c>
      <c r="AC41" s="31">
        <v>841</v>
      </c>
      <c r="AD41" s="31">
        <v>613</v>
      </c>
      <c r="AE41" s="31">
        <v>769</v>
      </c>
      <c r="AF41" s="31">
        <v>869</v>
      </c>
      <c r="AG41" s="31">
        <v>923</v>
      </c>
      <c r="AH41" s="31">
        <v>730</v>
      </c>
      <c r="AI41" s="31">
        <v>188</v>
      </c>
      <c r="AJ41" s="31">
        <v>774</v>
      </c>
      <c r="AK41" s="31">
        <v>991</v>
      </c>
      <c r="AL41" s="31">
        <v>530</v>
      </c>
      <c r="AM41" s="31">
        <v>396</v>
      </c>
      <c r="AN41" s="31">
        <v>278</v>
      </c>
      <c r="AO41" s="31">
        <v>324</v>
      </c>
      <c r="AP41" s="31">
        <v>551</v>
      </c>
      <c r="AQ41" s="19">
        <f>SUM(C41:AP41)</f>
        <v>25289</v>
      </c>
      <c r="AR41" s="9" t="s">
        <v>89</v>
      </c>
      <c r="AS41" s="35">
        <v>2015379</v>
      </c>
      <c r="AT41" s="35">
        <v>45602075</v>
      </c>
    </row>
    <row r="42" spans="2:46" ht="12.75">
      <c r="B42" s="1" t="s">
        <v>27</v>
      </c>
      <c r="C42" s="21">
        <f>C41/C24</f>
        <v>0.6221498371335505</v>
      </c>
      <c r="D42" s="21">
        <f aca="true" t="shared" si="19" ref="D42:AQ42">D41/D24</f>
        <v>0.2988435788192331</v>
      </c>
      <c r="E42" s="21">
        <f t="shared" si="19"/>
        <v>0.526867627785059</v>
      </c>
      <c r="F42" s="21">
        <f t="shared" si="19"/>
        <v>0.5207823960880196</v>
      </c>
      <c r="G42" s="21">
        <f t="shared" si="19"/>
        <v>0.520618556701031</v>
      </c>
      <c r="H42" s="21">
        <f t="shared" si="19"/>
        <v>0.5152354570637119</v>
      </c>
      <c r="I42" s="21">
        <f t="shared" si="19"/>
        <v>0.5254668930390493</v>
      </c>
      <c r="J42" s="21">
        <f t="shared" si="19"/>
        <v>0.5042444821731749</v>
      </c>
      <c r="K42" s="21">
        <f t="shared" si="19"/>
        <v>0.5143047238855623</v>
      </c>
      <c r="L42" s="21">
        <f t="shared" si="19"/>
        <v>0.6224899598393574</v>
      </c>
      <c r="M42" s="21">
        <f t="shared" si="19"/>
        <v>0.6199095022624435</v>
      </c>
      <c r="N42" s="21">
        <f t="shared" si="19"/>
        <v>0.5029585798816568</v>
      </c>
      <c r="O42" s="21">
        <f t="shared" si="19"/>
        <v>0.47701949860724235</v>
      </c>
      <c r="P42" s="21">
        <f t="shared" si="19"/>
        <v>0.5896820635872826</v>
      </c>
      <c r="Q42" s="21">
        <f t="shared" si="19"/>
        <v>0.516751269035533</v>
      </c>
      <c r="R42" s="21">
        <f t="shared" si="19"/>
        <v>0.7780952380952381</v>
      </c>
      <c r="S42" s="21">
        <f t="shared" si="19"/>
        <v>0.5194805194805194</v>
      </c>
      <c r="T42" s="21">
        <f t="shared" si="19"/>
        <v>0.5268608414239482</v>
      </c>
      <c r="U42" s="21">
        <f t="shared" si="19"/>
        <v>0.4639175257731959</v>
      </c>
      <c r="V42" s="21">
        <f t="shared" si="19"/>
        <v>0.6626578472639808</v>
      </c>
      <c r="W42" s="21">
        <f t="shared" si="19"/>
        <v>0.648068669527897</v>
      </c>
      <c r="X42" s="21">
        <f t="shared" si="19"/>
        <v>0.5009505703422054</v>
      </c>
      <c r="Y42" s="21">
        <f t="shared" si="19"/>
        <v>0.5563973063973064</v>
      </c>
      <c r="Z42" s="21">
        <f t="shared" si="19"/>
        <v>0.5535880708294502</v>
      </c>
      <c r="AA42" s="21">
        <f t="shared" si="19"/>
        <v>0.4953416149068323</v>
      </c>
      <c r="AB42" s="21">
        <f t="shared" si="19"/>
        <v>0.5004009623095429</v>
      </c>
      <c r="AC42" s="21">
        <f t="shared" si="19"/>
        <v>0.6037329504666188</v>
      </c>
      <c r="AD42" s="21">
        <f t="shared" si="19"/>
        <v>0.5217021276595745</v>
      </c>
      <c r="AE42" s="21">
        <f t="shared" si="19"/>
        <v>0.5764617691154422</v>
      </c>
      <c r="AF42" s="21">
        <f t="shared" si="19"/>
        <v>0.5105757931844889</v>
      </c>
      <c r="AG42" s="21">
        <f t="shared" si="19"/>
        <v>0.5356935577481138</v>
      </c>
      <c r="AH42" s="21">
        <f t="shared" si="19"/>
        <v>0.5383480825958702</v>
      </c>
      <c r="AI42" s="21">
        <f t="shared" si="19"/>
        <v>0.5893416927899686</v>
      </c>
      <c r="AJ42" s="21">
        <f t="shared" si="19"/>
        <v>0.5520684736091298</v>
      </c>
      <c r="AK42" s="21">
        <f t="shared" si="19"/>
        <v>0.525172231054584</v>
      </c>
      <c r="AL42" s="21">
        <f t="shared" si="19"/>
        <v>0.6408706166868199</v>
      </c>
      <c r="AM42" s="21">
        <f t="shared" si="19"/>
        <v>0.6407766990291263</v>
      </c>
      <c r="AN42" s="21">
        <f t="shared" si="19"/>
        <v>0.6572104018912529</v>
      </c>
      <c r="AO42" s="21">
        <f t="shared" si="19"/>
        <v>0.5644599303135889</v>
      </c>
      <c r="AP42" s="21">
        <f t="shared" si="19"/>
        <v>0.5918367346938775</v>
      </c>
      <c r="AQ42" s="21">
        <f t="shared" si="19"/>
        <v>0.5479265069116436</v>
      </c>
      <c r="AR42" s="9" t="s">
        <v>27</v>
      </c>
      <c r="AS42" s="22">
        <f>AS41/AS24</f>
        <v>0.5684541068797372</v>
      </c>
      <c r="AT42" s="27">
        <f>AT41/AT24</f>
        <v>0.6359974346481354</v>
      </c>
    </row>
    <row r="43" spans="1:46" ht="12.75">
      <c r="A43" t="s">
        <v>2</v>
      </c>
      <c r="B43" s="1" t="s">
        <v>44</v>
      </c>
      <c r="C43" s="21">
        <f aca="true" t="shared" si="20" ref="C43:AS43">C22/C24</f>
        <v>0.009771986970684038</v>
      </c>
      <c r="D43" s="21">
        <f t="shared" si="20"/>
        <v>0.018259281801582473</v>
      </c>
      <c r="E43" s="21">
        <f t="shared" si="20"/>
        <v>0.022280471821756225</v>
      </c>
      <c r="F43" s="21">
        <f t="shared" si="20"/>
        <v>0.017114914425427872</v>
      </c>
      <c r="G43" s="21">
        <f t="shared" si="20"/>
        <v>0.01804123711340206</v>
      </c>
      <c r="H43" s="21">
        <f t="shared" si="20"/>
        <v>0.07940904893813482</v>
      </c>
      <c r="I43" s="21">
        <f t="shared" si="20"/>
        <v>0.011035653650254669</v>
      </c>
      <c r="J43" s="21">
        <f t="shared" si="20"/>
        <v>0.02037351443123939</v>
      </c>
      <c r="K43" s="21">
        <f t="shared" si="20"/>
        <v>0.03127079174983367</v>
      </c>
      <c r="L43" s="21">
        <f t="shared" si="20"/>
        <v>0.03413654618473896</v>
      </c>
      <c r="M43" s="21">
        <f t="shared" si="20"/>
        <v>0.0196078431372549</v>
      </c>
      <c r="N43" s="21">
        <f t="shared" si="20"/>
        <v>0.02197802197802198</v>
      </c>
      <c r="O43" s="21">
        <f t="shared" si="20"/>
        <v>0.02158774373259053</v>
      </c>
      <c r="P43" s="21">
        <f t="shared" si="20"/>
        <v>0.017996400719856028</v>
      </c>
      <c r="Q43" s="21">
        <f t="shared" si="20"/>
        <v>0.018274111675126905</v>
      </c>
      <c r="R43" s="21">
        <f t="shared" si="20"/>
        <v>0.009523809523809525</v>
      </c>
      <c r="S43" s="21">
        <f t="shared" si="20"/>
        <v>0.02050580997949419</v>
      </c>
      <c r="T43" s="21">
        <f t="shared" si="20"/>
        <v>0.020711974110032363</v>
      </c>
      <c r="U43" s="21">
        <f t="shared" si="20"/>
        <v>0.026804123711340205</v>
      </c>
      <c r="V43" s="21">
        <f t="shared" si="20"/>
        <v>0.003006614552014432</v>
      </c>
      <c r="W43" s="21">
        <f t="shared" si="20"/>
        <v>0.018240343347639486</v>
      </c>
      <c r="X43" s="21">
        <f t="shared" si="20"/>
        <v>0.016159695817490494</v>
      </c>
      <c r="Y43" s="21">
        <f t="shared" si="20"/>
        <v>0.021043771043771045</v>
      </c>
      <c r="Z43" s="21">
        <f t="shared" si="20"/>
        <v>0.014445479962721343</v>
      </c>
      <c r="AA43" s="21">
        <f t="shared" si="20"/>
        <v>0.026397515527950312</v>
      </c>
      <c r="AB43" s="21">
        <f t="shared" si="20"/>
        <v>0.007217321571772253</v>
      </c>
      <c r="AC43" s="21">
        <f t="shared" si="20"/>
        <v>0.012203876525484566</v>
      </c>
      <c r="AD43" s="21">
        <f t="shared" si="20"/>
        <v>0.01446808510638298</v>
      </c>
      <c r="AE43" s="21">
        <f t="shared" si="20"/>
        <v>0.011244377811094454</v>
      </c>
      <c r="AF43" s="21">
        <f t="shared" si="20"/>
        <v>0.020564042303172738</v>
      </c>
      <c r="AG43" s="21">
        <f t="shared" si="20"/>
        <v>0.02901915264074289</v>
      </c>
      <c r="AH43" s="21">
        <f t="shared" si="20"/>
        <v>0.015486725663716814</v>
      </c>
      <c r="AI43" s="21">
        <f t="shared" si="20"/>
        <v>0.009404388714733543</v>
      </c>
      <c r="AJ43" s="21">
        <f t="shared" si="20"/>
        <v>0.01925820256776034</v>
      </c>
      <c r="AK43" s="21">
        <f t="shared" si="20"/>
        <v>0.016428192898781134</v>
      </c>
      <c r="AL43" s="21">
        <f t="shared" si="20"/>
        <v>0.014510278113663845</v>
      </c>
      <c r="AM43" s="21">
        <f t="shared" si="20"/>
        <v>0.012944983818770227</v>
      </c>
      <c r="AN43" s="21">
        <f t="shared" si="20"/>
        <v>0.016548463356973995</v>
      </c>
      <c r="AO43" s="21">
        <f>AO22/AO24</f>
        <v>0.012195121951219513</v>
      </c>
      <c r="AP43" s="21">
        <f>AP22/AP24</f>
        <v>0.015037593984962405</v>
      </c>
      <c r="AQ43" s="21">
        <f t="shared" si="20"/>
        <v>0.01902326992243359</v>
      </c>
      <c r="AR43" s="9" t="s">
        <v>44</v>
      </c>
      <c r="AS43" s="21">
        <f t="shared" si="20"/>
        <v>0.017299191508469643</v>
      </c>
      <c r="AT43" s="21">
        <f>AT22/AT24</f>
        <v>0.011669059567863592</v>
      </c>
    </row>
    <row r="44" spans="1:46" ht="12.75">
      <c r="A44" t="s">
        <v>2</v>
      </c>
      <c r="B44" s="1" t="s">
        <v>30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9" t="s">
        <v>30</v>
      </c>
      <c r="AS44" s="19"/>
      <c r="AT44" s="19"/>
    </row>
    <row r="45" spans="1:46" ht="12.75">
      <c r="A45" t="s">
        <v>2</v>
      </c>
      <c r="B45" s="1" t="s">
        <v>31</v>
      </c>
      <c r="C45" s="19"/>
      <c r="D45" s="23"/>
      <c r="E45" s="19"/>
      <c r="F45" s="23"/>
      <c r="G45" s="19"/>
      <c r="H45" s="19"/>
      <c r="I45" s="23"/>
      <c r="J45" s="19"/>
      <c r="K45" s="19"/>
      <c r="L45" s="23"/>
      <c r="M45" s="19"/>
      <c r="N45" s="23"/>
      <c r="O45" s="23"/>
      <c r="P45" s="19"/>
      <c r="Q45" s="19"/>
      <c r="R45" s="23"/>
      <c r="S45" s="23"/>
      <c r="T45" s="23"/>
      <c r="U45" s="19"/>
      <c r="V45" s="23"/>
      <c r="W45" s="19"/>
      <c r="X45" s="19"/>
      <c r="Y45" s="23"/>
      <c r="Z45" s="19"/>
      <c r="AA45" s="19"/>
      <c r="AB45" s="19"/>
      <c r="AC45" s="10"/>
      <c r="AD45" s="19"/>
      <c r="AE45" s="19"/>
      <c r="AF45" s="19"/>
      <c r="AG45" s="23"/>
      <c r="AH45" s="19"/>
      <c r="AI45" s="24"/>
      <c r="AJ45" s="23"/>
      <c r="AK45" s="23"/>
      <c r="AL45" s="23"/>
      <c r="AM45" s="19"/>
      <c r="AN45" s="19"/>
      <c r="AO45" s="19"/>
      <c r="AP45" s="19"/>
      <c r="AQ45" s="46">
        <v>40973.268055555556</v>
      </c>
      <c r="AR45" s="9" t="s">
        <v>31</v>
      </c>
      <c r="AS45" s="47">
        <v>40973.84375</v>
      </c>
      <c r="AT45" s="47">
        <v>40975.915972222225</v>
      </c>
    </row>
    <row r="46" spans="1:46" ht="12.75">
      <c r="A46" t="s">
        <v>2</v>
      </c>
      <c r="B46" s="1" t="s">
        <v>32</v>
      </c>
      <c r="C46" s="23">
        <v>0.11944444444444445</v>
      </c>
      <c r="D46" s="23">
        <v>0.13958333333333334</v>
      </c>
      <c r="E46" s="23">
        <v>0.07291666666666667</v>
      </c>
      <c r="F46" s="23">
        <v>0.1951388888888889</v>
      </c>
      <c r="G46" s="23">
        <v>0.15833333333333333</v>
      </c>
      <c r="H46" s="23">
        <v>0.1708333333333333</v>
      </c>
      <c r="I46" s="23">
        <v>0.1840277777777778</v>
      </c>
      <c r="J46" s="23">
        <v>0.05486111111111111</v>
      </c>
      <c r="K46" s="23">
        <v>0.08819444444444445</v>
      </c>
      <c r="L46" s="23">
        <v>0.05833333333333333</v>
      </c>
      <c r="M46" s="23">
        <v>0.12638888888888888</v>
      </c>
      <c r="N46" s="23">
        <v>0.12222222222222223</v>
      </c>
      <c r="O46" s="23">
        <v>0.16041666666666668</v>
      </c>
      <c r="P46" s="23">
        <v>0.029861111111111113</v>
      </c>
      <c r="Q46" s="23">
        <v>0.1173611111111111</v>
      </c>
      <c r="R46" s="23">
        <v>0.15138888888888888</v>
      </c>
      <c r="S46" s="23">
        <v>0.15347222222222223</v>
      </c>
      <c r="T46" s="23">
        <v>0.11388888888888889</v>
      </c>
      <c r="U46" s="23">
        <v>0.029166666666666664</v>
      </c>
      <c r="V46" s="23">
        <v>0.07569444444444444</v>
      </c>
      <c r="W46" s="23">
        <v>0.2298611111111111</v>
      </c>
      <c r="X46" s="23">
        <v>0.06875</v>
      </c>
      <c r="Y46" s="23">
        <v>0.0798611111111111</v>
      </c>
      <c r="Z46" s="23">
        <v>0.22083333333333333</v>
      </c>
      <c r="AA46" s="23">
        <v>0.041666666666666664</v>
      </c>
      <c r="AB46" s="23">
        <v>0.14930555555555555</v>
      </c>
      <c r="AC46" s="23">
        <v>0.14097222222222222</v>
      </c>
      <c r="AD46" s="23">
        <v>0.15625</v>
      </c>
      <c r="AE46" s="23">
        <v>0.9875</v>
      </c>
      <c r="AF46" s="23">
        <v>0.19236111111111112</v>
      </c>
      <c r="AG46" s="23">
        <v>0.10486111111111111</v>
      </c>
      <c r="AH46" s="23">
        <v>0.13333333333333333</v>
      </c>
      <c r="AI46" s="23">
        <v>0.020833333333333332</v>
      </c>
      <c r="AJ46" s="23">
        <v>0.12430555555555556</v>
      </c>
      <c r="AK46" s="23">
        <v>0.24097222222222223</v>
      </c>
      <c r="AL46" s="23">
        <v>0.00625</v>
      </c>
      <c r="AM46" s="23">
        <v>0.08263888888888889</v>
      </c>
      <c r="AN46" s="23">
        <v>0.03263888888888889</v>
      </c>
      <c r="AO46" s="23">
        <v>0.07083333333333333</v>
      </c>
      <c r="AP46" s="23">
        <v>0.13055555555555556</v>
      </c>
      <c r="AQ46" s="19"/>
      <c r="AR46" s="9" t="s">
        <v>32</v>
      </c>
      <c r="AS46" s="19"/>
      <c r="AT46" s="19"/>
    </row>
    <row r="47" spans="1:46" ht="12.75">
      <c r="A47" t="s">
        <v>35</v>
      </c>
      <c r="B47" s="1" t="s">
        <v>2</v>
      </c>
      <c r="C47" s="25">
        <v>318</v>
      </c>
      <c r="D47" s="25">
        <v>319</v>
      </c>
      <c r="E47" s="26">
        <v>320</v>
      </c>
      <c r="F47" s="26">
        <v>321</v>
      </c>
      <c r="G47" s="26">
        <v>322</v>
      </c>
      <c r="H47" s="26">
        <v>323</v>
      </c>
      <c r="I47" s="25">
        <v>324</v>
      </c>
      <c r="J47" s="25">
        <v>325</v>
      </c>
      <c r="K47" s="26">
        <v>326</v>
      </c>
      <c r="L47" s="26">
        <v>327</v>
      </c>
      <c r="M47" s="26">
        <v>328</v>
      </c>
      <c r="N47" s="26">
        <v>329</v>
      </c>
      <c r="O47" s="26">
        <v>330</v>
      </c>
      <c r="P47" s="26">
        <v>331</v>
      </c>
      <c r="Q47" s="26">
        <v>332</v>
      </c>
      <c r="R47" s="26">
        <v>333</v>
      </c>
      <c r="S47" s="26">
        <v>334</v>
      </c>
      <c r="T47" s="26">
        <v>335</v>
      </c>
      <c r="U47" s="26">
        <v>336</v>
      </c>
      <c r="V47" s="26">
        <v>337</v>
      </c>
      <c r="W47" s="26">
        <v>338</v>
      </c>
      <c r="X47" s="26">
        <v>339</v>
      </c>
      <c r="Y47" s="26">
        <v>340</v>
      </c>
      <c r="Z47" s="26">
        <v>341</v>
      </c>
      <c r="AA47" s="26">
        <v>342</v>
      </c>
      <c r="AB47" s="26">
        <v>343</v>
      </c>
      <c r="AC47" s="26">
        <v>344</v>
      </c>
      <c r="AD47" s="26">
        <v>345</v>
      </c>
      <c r="AE47" s="26">
        <v>346</v>
      </c>
      <c r="AF47" s="26">
        <v>347</v>
      </c>
      <c r="AG47" s="26">
        <v>348</v>
      </c>
      <c r="AH47" s="26">
        <v>349</v>
      </c>
      <c r="AI47" s="26">
        <v>350</v>
      </c>
      <c r="AJ47" s="26">
        <v>351</v>
      </c>
      <c r="AK47" s="26">
        <v>352</v>
      </c>
      <c r="AL47" s="26">
        <v>353</v>
      </c>
      <c r="AM47" s="26">
        <v>354</v>
      </c>
      <c r="AN47" s="26">
        <v>355</v>
      </c>
      <c r="AO47" s="26">
        <v>356</v>
      </c>
      <c r="AP47" s="26">
        <v>357</v>
      </c>
      <c r="AQ47" s="4" t="s">
        <v>1</v>
      </c>
      <c r="AR47" s="9" t="s">
        <v>2</v>
      </c>
      <c r="AS47" s="5" t="s">
        <v>80</v>
      </c>
      <c r="AT47" s="8" t="s">
        <v>78</v>
      </c>
    </row>
    <row r="48" spans="1:46" ht="12.75">
      <c r="A48" t="s">
        <v>2</v>
      </c>
      <c r="B48" s="1" t="s">
        <v>34</v>
      </c>
      <c r="C48" s="19">
        <v>1</v>
      </c>
      <c r="D48" s="19">
        <v>1</v>
      </c>
      <c r="E48" s="19">
        <v>1</v>
      </c>
      <c r="F48" s="19">
        <v>1</v>
      </c>
      <c r="G48" s="19">
        <v>1</v>
      </c>
      <c r="H48" s="19">
        <v>1</v>
      </c>
      <c r="I48" s="19">
        <v>1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1</v>
      </c>
      <c r="AC48" s="19">
        <v>1</v>
      </c>
      <c r="AD48" s="19">
        <v>1</v>
      </c>
      <c r="AE48" s="19">
        <v>1</v>
      </c>
      <c r="AF48" s="19">
        <v>1</v>
      </c>
      <c r="AG48" s="19">
        <v>1</v>
      </c>
      <c r="AH48" s="19">
        <v>1</v>
      </c>
      <c r="AI48" s="19">
        <v>1</v>
      </c>
      <c r="AJ48" s="19">
        <v>1</v>
      </c>
      <c r="AK48" s="19">
        <v>1</v>
      </c>
      <c r="AL48" s="19">
        <v>1</v>
      </c>
      <c r="AM48" s="19">
        <v>1</v>
      </c>
      <c r="AN48" s="19">
        <v>1</v>
      </c>
      <c r="AO48" s="19">
        <v>1</v>
      </c>
      <c r="AP48" s="19">
        <v>1</v>
      </c>
      <c r="AQ48" s="19">
        <f>SUM(C48:AP48)</f>
        <v>40</v>
      </c>
      <c r="AR48" s="9" t="s">
        <v>34</v>
      </c>
      <c r="AS48" s="19">
        <v>3388</v>
      </c>
      <c r="AT48" s="19">
        <v>95416</v>
      </c>
    </row>
    <row r="49" spans="1:46" ht="12.75">
      <c r="A49" t="s">
        <v>92</v>
      </c>
      <c r="B49" s="28" t="s">
        <v>104</v>
      </c>
      <c r="C49" s="10">
        <f>C5-C9-C10-C11</f>
        <v>66</v>
      </c>
      <c r="D49" s="10">
        <f aca="true" t="shared" si="21" ref="D49:AT49">D5-D9-D10-D11</f>
        <v>930</v>
      </c>
      <c r="E49" s="10">
        <f t="shared" si="21"/>
        <v>233</v>
      </c>
      <c r="F49" s="10">
        <f t="shared" si="21"/>
        <v>500</v>
      </c>
      <c r="G49" s="10">
        <f t="shared" si="21"/>
        <v>647</v>
      </c>
      <c r="H49" s="10">
        <f t="shared" si="21"/>
        <v>355</v>
      </c>
      <c r="I49" s="10">
        <f t="shared" si="21"/>
        <v>643</v>
      </c>
      <c r="J49" s="10">
        <f t="shared" si="21"/>
        <v>421</v>
      </c>
      <c r="K49" s="10">
        <f t="shared" si="21"/>
        <v>739</v>
      </c>
      <c r="L49" s="10">
        <f t="shared" si="21"/>
        <v>77</v>
      </c>
      <c r="M49" s="10">
        <f t="shared" si="21"/>
        <v>768</v>
      </c>
      <c r="N49" s="10">
        <f t="shared" si="21"/>
        <v>556</v>
      </c>
      <c r="O49" s="10">
        <f t="shared" si="21"/>
        <v>964</v>
      </c>
      <c r="P49" s="10">
        <f t="shared" si="21"/>
        <v>601</v>
      </c>
      <c r="Q49" s="10">
        <f t="shared" si="21"/>
        <v>609</v>
      </c>
      <c r="R49" s="10">
        <f t="shared" si="21"/>
        <v>420</v>
      </c>
      <c r="S49" s="10">
        <f t="shared" si="21"/>
        <v>727</v>
      </c>
      <c r="T49" s="10">
        <f t="shared" si="21"/>
        <v>1037</v>
      </c>
      <c r="U49" s="10">
        <f t="shared" si="21"/>
        <v>301</v>
      </c>
      <c r="V49" s="10">
        <f t="shared" si="21"/>
        <v>1000</v>
      </c>
      <c r="W49" s="10">
        <f t="shared" si="21"/>
        <v>712</v>
      </c>
      <c r="X49" s="10">
        <f t="shared" si="21"/>
        <v>745</v>
      </c>
      <c r="Y49" s="10">
        <f t="shared" si="21"/>
        <v>721</v>
      </c>
      <c r="Z49" s="10">
        <f t="shared" si="21"/>
        <v>780</v>
      </c>
      <c r="AA49" s="10">
        <f t="shared" si="21"/>
        <v>370</v>
      </c>
      <c r="AB49" s="10">
        <f t="shared" si="21"/>
        <v>970</v>
      </c>
      <c r="AC49" s="10">
        <f t="shared" si="21"/>
        <v>576</v>
      </c>
      <c r="AD49" s="10">
        <f t="shared" si="21"/>
        <v>1091</v>
      </c>
      <c r="AE49" s="10">
        <f t="shared" si="21"/>
        <v>827</v>
      </c>
      <c r="AF49" s="10">
        <f t="shared" si="21"/>
        <v>1285</v>
      </c>
      <c r="AG49" s="10">
        <f t="shared" si="21"/>
        <v>1063</v>
      </c>
      <c r="AH49" s="10">
        <f t="shared" si="21"/>
        <v>974</v>
      </c>
      <c r="AI49" s="10">
        <f t="shared" si="21"/>
        <v>224</v>
      </c>
      <c r="AJ49" s="10">
        <f t="shared" si="21"/>
        <v>823</v>
      </c>
      <c r="AK49" s="10">
        <f t="shared" si="21"/>
        <v>924</v>
      </c>
      <c r="AL49" s="10">
        <f t="shared" si="21"/>
        <v>368</v>
      </c>
      <c r="AM49" s="10">
        <f t="shared" si="21"/>
        <v>320</v>
      </c>
      <c r="AN49" s="10">
        <f t="shared" si="21"/>
        <v>455</v>
      </c>
      <c r="AO49" s="10">
        <f t="shared" si="21"/>
        <v>373</v>
      </c>
      <c r="AP49" s="10">
        <f t="shared" si="21"/>
        <v>670</v>
      </c>
      <c r="AQ49" s="10">
        <f t="shared" si="21"/>
        <v>25865</v>
      </c>
      <c r="AR49" s="16" t="s">
        <v>104</v>
      </c>
      <c r="AS49" s="10">
        <f t="shared" si="21"/>
        <v>2227134</v>
      </c>
      <c r="AT49" s="10">
        <f t="shared" si="21"/>
        <v>38079531</v>
      </c>
    </row>
    <row r="50" spans="2:46" ht="12.75">
      <c r="B50" s="28" t="s">
        <v>94</v>
      </c>
      <c r="C50" s="10">
        <f aca="true" t="shared" si="22" ref="C50:AQ50">C8-C9-C10-C11-C16</f>
        <v>0</v>
      </c>
      <c r="D50" s="10">
        <f t="shared" si="22"/>
        <v>0</v>
      </c>
      <c r="E50" s="10">
        <f t="shared" si="22"/>
        <v>0</v>
      </c>
      <c r="F50" s="10">
        <f t="shared" si="22"/>
        <v>0</v>
      </c>
      <c r="G50" s="10">
        <f t="shared" si="22"/>
        <v>0</v>
      </c>
      <c r="H50" s="10">
        <f t="shared" si="22"/>
        <v>0</v>
      </c>
      <c r="I50" s="10">
        <f t="shared" si="22"/>
        <v>0</v>
      </c>
      <c r="J50" s="10">
        <f t="shared" si="22"/>
        <v>0</v>
      </c>
      <c r="K50" s="10">
        <f t="shared" si="22"/>
        <v>0</v>
      </c>
      <c r="L50" s="10">
        <f t="shared" si="22"/>
        <v>0</v>
      </c>
      <c r="M50" s="10">
        <f t="shared" si="22"/>
        <v>0</v>
      </c>
      <c r="N50" s="10">
        <f t="shared" si="22"/>
        <v>0</v>
      </c>
      <c r="O50" s="10">
        <f t="shared" si="22"/>
        <v>0</v>
      </c>
      <c r="P50" s="10">
        <f t="shared" si="22"/>
        <v>0</v>
      </c>
      <c r="Q50" s="10">
        <f t="shared" si="22"/>
        <v>0</v>
      </c>
      <c r="R50" s="10">
        <f t="shared" si="22"/>
        <v>0</v>
      </c>
      <c r="S50" s="10">
        <f t="shared" si="22"/>
        <v>0</v>
      </c>
      <c r="T50" s="10">
        <f t="shared" si="22"/>
        <v>0</v>
      </c>
      <c r="U50" s="10">
        <f t="shared" si="22"/>
        <v>0</v>
      </c>
      <c r="V50" s="10">
        <f t="shared" si="22"/>
        <v>0</v>
      </c>
      <c r="W50" s="10">
        <f t="shared" si="22"/>
        <v>0</v>
      </c>
      <c r="X50" s="10">
        <f t="shared" si="22"/>
        <v>0</v>
      </c>
      <c r="Y50" s="10">
        <f t="shared" si="22"/>
        <v>0</v>
      </c>
      <c r="Z50" s="10">
        <f t="shared" si="22"/>
        <v>0</v>
      </c>
      <c r="AA50" s="10">
        <f t="shared" si="22"/>
        <v>0</v>
      </c>
      <c r="AB50" s="10">
        <f t="shared" si="22"/>
        <v>0</v>
      </c>
      <c r="AC50" s="10">
        <f t="shared" si="22"/>
        <v>0</v>
      </c>
      <c r="AD50" s="10">
        <f t="shared" si="22"/>
        <v>0</v>
      </c>
      <c r="AE50" s="10">
        <f t="shared" si="22"/>
        <v>0</v>
      </c>
      <c r="AF50" s="10">
        <f t="shared" si="22"/>
        <v>0</v>
      </c>
      <c r="AG50" s="10">
        <f t="shared" si="22"/>
        <v>0</v>
      </c>
      <c r="AH50" s="10">
        <f t="shared" si="22"/>
        <v>0</v>
      </c>
      <c r="AI50" s="10">
        <f t="shared" si="22"/>
        <v>0</v>
      </c>
      <c r="AJ50" s="10">
        <f t="shared" si="22"/>
        <v>0</v>
      </c>
      <c r="AK50" s="10">
        <f t="shared" si="22"/>
        <v>0</v>
      </c>
      <c r="AL50" s="10">
        <f t="shared" si="22"/>
        <v>0</v>
      </c>
      <c r="AM50" s="10">
        <f t="shared" si="22"/>
        <v>0</v>
      </c>
      <c r="AN50" s="10">
        <f t="shared" si="22"/>
        <v>0</v>
      </c>
      <c r="AO50" s="10">
        <f t="shared" si="22"/>
        <v>0</v>
      </c>
      <c r="AP50" s="10">
        <f t="shared" si="22"/>
        <v>0</v>
      </c>
      <c r="AQ50" s="10">
        <f t="shared" si="22"/>
        <v>0</v>
      </c>
      <c r="AR50" s="16" t="s">
        <v>106</v>
      </c>
      <c r="AS50" s="10">
        <f>AS8-AS9-AS10-AS11-AS16</f>
        <v>286</v>
      </c>
      <c r="AT50" s="10">
        <f>AT8-AT9-AT10-AT11-AT16</f>
        <v>633</v>
      </c>
    </row>
    <row r="51" spans="1:46" ht="12.75">
      <c r="A51" t="s">
        <v>93</v>
      </c>
      <c r="B51" s="11" t="s">
        <v>103</v>
      </c>
      <c r="C51" s="10">
        <f>C50-C31+C32</f>
        <v>0</v>
      </c>
      <c r="D51" s="10">
        <f aca="true" t="shared" si="23" ref="D51:AT51">D50-D31+D32</f>
        <v>0</v>
      </c>
      <c r="E51" s="10">
        <f t="shared" si="23"/>
        <v>0</v>
      </c>
      <c r="F51" s="10">
        <f t="shared" si="23"/>
        <v>0</v>
      </c>
      <c r="G51" s="10">
        <f t="shared" si="23"/>
        <v>0</v>
      </c>
      <c r="H51" s="10">
        <f t="shared" si="23"/>
        <v>0</v>
      </c>
      <c r="I51" s="10">
        <f t="shared" si="23"/>
        <v>0</v>
      </c>
      <c r="J51" s="10">
        <f t="shared" si="23"/>
        <v>0</v>
      </c>
      <c r="K51" s="10">
        <f t="shared" si="23"/>
        <v>0</v>
      </c>
      <c r="L51" s="10">
        <f t="shared" si="23"/>
        <v>0</v>
      </c>
      <c r="M51" s="10">
        <f t="shared" si="23"/>
        <v>0</v>
      </c>
      <c r="N51" s="10">
        <f t="shared" si="23"/>
        <v>0</v>
      </c>
      <c r="O51" s="10">
        <f t="shared" si="23"/>
        <v>0</v>
      </c>
      <c r="P51" s="10">
        <f t="shared" si="23"/>
        <v>0</v>
      </c>
      <c r="Q51" s="10">
        <f t="shared" si="23"/>
        <v>0</v>
      </c>
      <c r="R51" s="10">
        <f t="shared" si="23"/>
        <v>0</v>
      </c>
      <c r="S51" s="10">
        <f t="shared" si="23"/>
        <v>0</v>
      </c>
      <c r="T51" s="10">
        <f t="shared" si="23"/>
        <v>0</v>
      </c>
      <c r="U51" s="10">
        <f t="shared" si="23"/>
        <v>0</v>
      </c>
      <c r="V51" s="10">
        <f t="shared" si="23"/>
        <v>0</v>
      </c>
      <c r="W51" s="10">
        <f t="shared" si="23"/>
        <v>0</v>
      </c>
      <c r="X51" s="10">
        <f t="shared" si="23"/>
        <v>0</v>
      </c>
      <c r="Y51" s="10">
        <f t="shared" si="23"/>
        <v>0</v>
      </c>
      <c r="Z51" s="10">
        <f t="shared" si="23"/>
        <v>0</v>
      </c>
      <c r="AA51" s="10">
        <f t="shared" si="23"/>
        <v>0</v>
      </c>
      <c r="AB51" s="10">
        <f t="shared" si="23"/>
        <v>0</v>
      </c>
      <c r="AC51" s="10">
        <f t="shared" si="23"/>
        <v>0</v>
      </c>
      <c r="AD51" s="10">
        <f t="shared" si="23"/>
        <v>0</v>
      </c>
      <c r="AE51" s="10">
        <f t="shared" si="23"/>
        <v>0</v>
      </c>
      <c r="AF51" s="10">
        <f t="shared" si="23"/>
        <v>0</v>
      </c>
      <c r="AG51" s="10">
        <f t="shared" si="23"/>
        <v>0</v>
      </c>
      <c r="AH51" s="10">
        <f t="shared" si="23"/>
        <v>0</v>
      </c>
      <c r="AI51" s="10">
        <f t="shared" si="23"/>
        <v>0</v>
      </c>
      <c r="AJ51" s="10">
        <f t="shared" si="23"/>
        <v>0</v>
      </c>
      <c r="AK51" s="10">
        <f t="shared" si="23"/>
        <v>0</v>
      </c>
      <c r="AL51" s="10">
        <f t="shared" si="23"/>
        <v>0</v>
      </c>
      <c r="AM51" s="10">
        <f t="shared" si="23"/>
        <v>0</v>
      </c>
      <c r="AN51" s="10">
        <f t="shared" si="23"/>
        <v>0</v>
      </c>
      <c r="AO51" s="10">
        <f t="shared" si="23"/>
        <v>0</v>
      </c>
      <c r="AP51" s="10">
        <f t="shared" si="23"/>
        <v>0</v>
      </c>
      <c r="AQ51" s="10">
        <f t="shared" si="23"/>
        <v>0</v>
      </c>
      <c r="AR51" s="16" t="s">
        <v>103</v>
      </c>
      <c r="AS51" s="10">
        <f t="shared" si="23"/>
        <v>0</v>
      </c>
      <c r="AT51" s="10">
        <f t="shared" si="23"/>
        <v>0</v>
      </c>
    </row>
    <row r="52" spans="1:46" ht="12.75">
      <c r="A52" t="s">
        <v>95</v>
      </c>
      <c r="B52" s="11" t="s">
        <v>91</v>
      </c>
      <c r="C52" s="10">
        <f>C22+C23-C17-C18</f>
        <v>0</v>
      </c>
      <c r="D52" s="10">
        <f aca="true" t="shared" si="24" ref="D52:AT52">D22+D23-D17-D18</f>
        <v>0</v>
      </c>
      <c r="E52" s="10">
        <f t="shared" si="24"/>
        <v>0</v>
      </c>
      <c r="F52" s="10">
        <f t="shared" si="24"/>
        <v>0</v>
      </c>
      <c r="G52" s="10">
        <f t="shared" si="24"/>
        <v>0</v>
      </c>
      <c r="H52" s="10">
        <f t="shared" si="24"/>
        <v>0</v>
      </c>
      <c r="I52" s="10">
        <f t="shared" si="24"/>
        <v>0</v>
      </c>
      <c r="J52" s="10">
        <f t="shared" si="24"/>
        <v>0</v>
      </c>
      <c r="K52" s="10">
        <f t="shared" si="24"/>
        <v>0</v>
      </c>
      <c r="L52" s="10">
        <f t="shared" si="24"/>
        <v>0</v>
      </c>
      <c r="M52" s="10">
        <f t="shared" si="24"/>
        <v>0</v>
      </c>
      <c r="N52" s="10">
        <f t="shared" si="24"/>
        <v>0</v>
      </c>
      <c r="O52" s="10">
        <f t="shared" si="24"/>
        <v>0</v>
      </c>
      <c r="P52" s="10">
        <f t="shared" si="24"/>
        <v>0</v>
      </c>
      <c r="Q52" s="10">
        <f t="shared" si="24"/>
        <v>0</v>
      </c>
      <c r="R52" s="10">
        <f t="shared" si="24"/>
        <v>0</v>
      </c>
      <c r="S52" s="10">
        <f t="shared" si="24"/>
        <v>0</v>
      </c>
      <c r="T52" s="10">
        <f t="shared" si="24"/>
        <v>0</v>
      </c>
      <c r="U52" s="10">
        <f t="shared" si="24"/>
        <v>0</v>
      </c>
      <c r="V52" s="10">
        <f t="shared" si="24"/>
        <v>0</v>
      </c>
      <c r="W52" s="10">
        <f t="shared" si="24"/>
        <v>0</v>
      </c>
      <c r="X52" s="10">
        <f t="shared" si="24"/>
        <v>0</v>
      </c>
      <c r="Y52" s="10">
        <f t="shared" si="24"/>
        <v>0</v>
      </c>
      <c r="Z52" s="10">
        <f t="shared" si="24"/>
        <v>0</v>
      </c>
      <c r="AA52" s="10">
        <f t="shared" si="24"/>
        <v>0</v>
      </c>
      <c r="AB52" s="10">
        <f t="shared" si="24"/>
        <v>0</v>
      </c>
      <c r="AC52" s="10">
        <f t="shared" si="24"/>
        <v>0</v>
      </c>
      <c r="AD52" s="10">
        <f t="shared" si="24"/>
        <v>0</v>
      </c>
      <c r="AE52" s="10">
        <f t="shared" si="24"/>
        <v>0</v>
      </c>
      <c r="AF52" s="10">
        <f t="shared" si="24"/>
        <v>0</v>
      </c>
      <c r="AG52" s="10">
        <f t="shared" si="24"/>
        <v>0</v>
      </c>
      <c r="AH52" s="10">
        <f t="shared" si="24"/>
        <v>0</v>
      </c>
      <c r="AI52" s="10">
        <f t="shared" si="24"/>
        <v>0</v>
      </c>
      <c r="AJ52" s="10">
        <f t="shared" si="24"/>
        <v>0</v>
      </c>
      <c r="AK52" s="10">
        <f t="shared" si="24"/>
        <v>0</v>
      </c>
      <c r="AL52" s="10">
        <f t="shared" si="24"/>
        <v>0</v>
      </c>
      <c r="AM52" s="10">
        <f t="shared" si="24"/>
        <v>0</v>
      </c>
      <c r="AN52" s="10">
        <f t="shared" si="24"/>
        <v>0</v>
      </c>
      <c r="AO52" s="10">
        <f t="shared" si="24"/>
        <v>0</v>
      </c>
      <c r="AP52" s="10">
        <f t="shared" si="24"/>
        <v>0</v>
      </c>
      <c r="AQ52" s="10">
        <f t="shared" si="24"/>
        <v>0</v>
      </c>
      <c r="AR52" s="16" t="s">
        <v>91</v>
      </c>
      <c r="AS52" s="10">
        <f t="shared" si="24"/>
        <v>0</v>
      </c>
      <c r="AT52" s="10">
        <f t="shared" si="24"/>
        <v>0</v>
      </c>
    </row>
    <row r="53" spans="2:46" ht="12.75">
      <c r="B53" s="29" t="s">
        <v>90</v>
      </c>
      <c r="C53" s="10">
        <f>C33+C35+C37+C39+C41</f>
        <v>304</v>
      </c>
      <c r="D53" s="10">
        <f aca="true" t="shared" si="25" ref="D53:AP53">D33+D35+D37+D39+D41</f>
        <v>1613</v>
      </c>
      <c r="E53" s="10">
        <f t="shared" si="25"/>
        <v>746</v>
      </c>
      <c r="F53" s="10">
        <f t="shared" si="25"/>
        <v>804</v>
      </c>
      <c r="G53" s="10">
        <f t="shared" si="25"/>
        <v>1143</v>
      </c>
      <c r="H53" s="10">
        <f t="shared" si="25"/>
        <v>997</v>
      </c>
      <c r="I53" s="10">
        <f t="shared" si="25"/>
        <v>1165</v>
      </c>
      <c r="J53" s="10">
        <f t="shared" si="25"/>
        <v>577</v>
      </c>
      <c r="K53" s="10">
        <f t="shared" si="25"/>
        <v>1456</v>
      </c>
      <c r="L53" s="10">
        <f t="shared" si="25"/>
        <v>481</v>
      </c>
      <c r="M53" s="10">
        <f t="shared" si="25"/>
        <v>1300</v>
      </c>
      <c r="N53" s="10">
        <f t="shared" si="25"/>
        <v>1157</v>
      </c>
      <c r="O53" s="10">
        <f t="shared" si="25"/>
        <v>1405</v>
      </c>
      <c r="P53" s="10">
        <f t="shared" si="25"/>
        <v>1637</v>
      </c>
      <c r="Q53" s="10">
        <f t="shared" si="25"/>
        <v>967</v>
      </c>
      <c r="R53" s="10">
        <f t="shared" si="25"/>
        <v>1040</v>
      </c>
      <c r="S53" s="10">
        <f t="shared" si="25"/>
        <v>1433</v>
      </c>
      <c r="T53" s="10">
        <f t="shared" si="25"/>
        <v>1513</v>
      </c>
      <c r="U53" s="10">
        <f t="shared" si="25"/>
        <v>472</v>
      </c>
      <c r="V53" s="10">
        <f t="shared" si="25"/>
        <v>1658</v>
      </c>
      <c r="W53" s="10">
        <f t="shared" si="25"/>
        <v>1830</v>
      </c>
      <c r="X53" s="10">
        <f t="shared" si="25"/>
        <v>1035</v>
      </c>
      <c r="Y53" s="10">
        <f t="shared" si="25"/>
        <v>1163</v>
      </c>
      <c r="Z53" s="10">
        <f t="shared" si="25"/>
        <v>2115</v>
      </c>
      <c r="AA53" s="10">
        <f t="shared" si="25"/>
        <v>627</v>
      </c>
      <c r="AB53" s="10">
        <f t="shared" si="25"/>
        <v>1238</v>
      </c>
      <c r="AC53" s="10">
        <f t="shared" si="25"/>
        <v>1376</v>
      </c>
      <c r="AD53" s="10">
        <f t="shared" si="25"/>
        <v>1158</v>
      </c>
      <c r="AE53" s="10">
        <f t="shared" si="25"/>
        <v>1319</v>
      </c>
      <c r="AF53" s="10">
        <f t="shared" si="25"/>
        <v>1667</v>
      </c>
      <c r="AG53" s="10">
        <f t="shared" si="25"/>
        <v>1673</v>
      </c>
      <c r="AH53" s="10">
        <f t="shared" si="25"/>
        <v>1335</v>
      </c>
      <c r="AI53" s="10">
        <f t="shared" si="25"/>
        <v>316</v>
      </c>
      <c r="AJ53" s="10">
        <f t="shared" si="25"/>
        <v>1375</v>
      </c>
      <c r="AK53" s="10">
        <f t="shared" si="25"/>
        <v>1856</v>
      </c>
      <c r="AL53" s="10">
        <f t="shared" si="25"/>
        <v>815</v>
      </c>
      <c r="AM53" s="10">
        <f t="shared" si="25"/>
        <v>610</v>
      </c>
      <c r="AN53" s="10">
        <f t="shared" si="25"/>
        <v>416</v>
      </c>
      <c r="AO53" s="10">
        <f t="shared" si="25"/>
        <v>567</v>
      </c>
      <c r="AP53" s="10">
        <f t="shared" si="25"/>
        <v>917</v>
      </c>
      <c r="AQ53" s="10">
        <f>AQ33+AQ35+AQ37+AQ39+AQ41</f>
        <v>45276</v>
      </c>
      <c r="AR53" s="9" t="s">
        <v>90</v>
      </c>
      <c r="AS53" s="10">
        <f>AS33+AS35+AS37+AS39+AS41</f>
        <v>3484036</v>
      </c>
      <c r="AT53" s="10">
        <f>AT33+AT35+AT37+AT39+AT41</f>
        <v>70864974</v>
      </c>
    </row>
    <row r="54" spans="1:46" ht="12.75">
      <c r="A54" t="s">
        <v>96</v>
      </c>
      <c r="B54" s="15" t="s">
        <v>105</v>
      </c>
      <c r="C54" s="19">
        <f>C53-C23</f>
        <v>0</v>
      </c>
      <c r="D54" s="19">
        <f aca="true" t="shared" si="26" ref="D54:AP54">D53-D23</f>
        <v>0</v>
      </c>
      <c r="E54" s="19">
        <f t="shared" si="26"/>
        <v>0</v>
      </c>
      <c r="F54" s="19">
        <f t="shared" si="26"/>
        <v>0</v>
      </c>
      <c r="G54" s="19">
        <f t="shared" si="26"/>
        <v>0</v>
      </c>
      <c r="H54" s="19">
        <f t="shared" si="26"/>
        <v>0</v>
      </c>
      <c r="I54" s="19">
        <f t="shared" si="26"/>
        <v>0</v>
      </c>
      <c r="J54" s="19">
        <f t="shared" si="26"/>
        <v>0</v>
      </c>
      <c r="K54" s="19">
        <f t="shared" si="26"/>
        <v>0</v>
      </c>
      <c r="L54" s="19">
        <f t="shared" si="26"/>
        <v>0</v>
      </c>
      <c r="M54" s="19">
        <f t="shared" si="26"/>
        <v>0</v>
      </c>
      <c r="N54" s="19">
        <f t="shared" si="26"/>
        <v>0</v>
      </c>
      <c r="O54" s="19">
        <f t="shared" si="26"/>
        <v>0</v>
      </c>
      <c r="P54" s="19">
        <f t="shared" si="26"/>
        <v>0</v>
      </c>
      <c r="Q54" s="19">
        <f t="shared" si="26"/>
        <v>0</v>
      </c>
      <c r="R54" s="19">
        <f t="shared" si="26"/>
        <v>0</v>
      </c>
      <c r="S54" s="19">
        <f t="shared" si="26"/>
        <v>0</v>
      </c>
      <c r="T54" s="19">
        <f t="shared" si="26"/>
        <v>0</v>
      </c>
      <c r="U54" s="19">
        <f t="shared" si="26"/>
        <v>0</v>
      </c>
      <c r="V54" s="19">
        <f t="shared" si="26"/>
        <v>0</v>
      </c>
      <c r="W54" s="19">
        <f t="shared" si="26"/>
        <v>0</v>
      </c>
      <c r="X54" s="19">
        <f t="shared" si="26"/>
        <v>0</v>
      </c>
      <c r="Y54" s="19">
        <f t="shared" si="26"/>
        <v>0</v>
      </c>
      <c r="Z54" s="19">
        <f t="shared" si="26"/>
        <v>0</v>
      </c>
      <c r="AA54" s="19">
        <f t="shared" si="26"/>
        <v>0</v>
      </c>
      <c r="AB54" s="19">
        <f t="shared" si="26"/>
        <v>0</v>
      </c>
      <c r="AC54" s="19">
        <f t="shared" si="26"/>
        <v>0</v>
      </c>
      <c r="AD54" s="19">
        <f t="shared" si="26"/>
        <v>0</v>
      </c>
      <c r="AE54" s="19">
        <f t="shared" si="26"/>
        <v>0</v>
      </c>
      <c r="AF54" s="19">
        <f t="shared" si="26"/>
        <v>0</v>
      </c>
      <c r="AG54" s="19">
        <f t="shared" si="26"/>
        <v>0</v>
      </c>
      <c r="AH54" s="19">
        <f t="shared" si="26"/>
        <v>0</v>
      </c>
      <c r="AI54" s="19">
        <f t="shared" si="26"/>
        <v>0</v>
      </c>
      <c r="AJ54" s="19">
        <f t="shared" si="26"/>
        <v>0</v>
      </c>
      <c r="AK54" s="19">
        <f t="shared" si="26"/>
        <v>0</v>
      </c>
      <c r="AL54" s="19">
        <f t="shared" si="26"/>
        <v>0</v>
      </c>
      <c r="AM54" s="19">
        <f t="shared" si="26"/>
        <v>0</v>
      </c>
      <c r="AN54" s="19">
        <f t="shared" si="26"/>
        <v>0</v>
      </c>
      <c r="AO54" s="19">
        <f t="shared" si="26"/>
        <v>0</v>
      </c>
      <c r="AP54" s="19">
        <f t="shared" si="26"/>
        <v>0</v>
      </c>
      <c r="AQ54" s="19">
        <f>AQ53-AQ23</f>
        <v>0</v>
      </c>
      <c r="AR54" s="9" t="s">
        <v>105</v>
      </c>
      <c r="AS54" s="19">
        <f>AS53-AS23</f>
        <v>0</v>
      </c>
      <c r="AT54" s="19">
        <f>AT53-AT23</f>
        <v>0</v>
      </c>
    </row>
    <row r="55" spans="1:46" ht="12.75">
      <c r="A55" t="s">
        <v>97</v>
      </c>
      <c r="B55" s="11" t="s">
        <v>98</v>
      </c>
      <c r="C55" s="10">
        <f>C9+C10+C11-C22-C23</f>
        <v>0</v>
      </c>
      <c r="D55" s="10">
        <f aca="true" t="shared" si="27" ref="D55:AT55">D9+D10+D11-D22-D23</f>
        <v>3</v>
      </c>
      <c r="E55" s="10">
        <f t="shared" si="27"/>
        <v>0</v>
      </c>
      <c r="F55" s="10">
        <f t="shared" si="27"/>
        <v>0</v>
      </c>
      <c r="G55" s="10">
        <f t="shared" si="27"/>
        <v>2</v>
      </c>
      <c r="H55" s="10">
        <f t="shared" si="27"/>
        <v>0</v>
      </c>
      <c r="I55" s="10">
        <f t="shared" si="27"/>
        <v>0</v>
      </c>
      <c r="J55" s="10">
        <f t="shared" si="27"/>
        <v>0</v>
      </c>
      <c r="K55" s="10">
        <f t="shared" si="27"/>
        <v>17</v>
      </c>
      <c r="L55" s="10">
        <f t="shared" si="27"/>
        <v>0</v>
      </c>
      <c r="M55" s="10">
        <f t="shared" si="27"/>
        <v>0</v>
      </c>
      <c r="N55" s="10">
        <f t="shared" si="27"/>
        <v>0</v>
      </c>
      <c r="O55" s="10">
        <f t="shared" si="27"/>
        <v>1</v>
      </c>
      <c r="P55" s="10">
        <f t="shared" si="27"/>
        <v>0</v>
      </c>
      <c r="Q55" s="10">
        <f t="shared" si="27"/>
        <v>0</v>
      </c>
      <c r="R55" s="10">
        <f t="shared" si="27"/>
        <v>0</v>
      </c>
      <c r="S55" s="10">
        <f t="shared" si="27"/>
        <v>0</v>
      </c>
      <c r="T55" s="10">
        <f t="shared" si="27"/>
        <v>2</v>
      </c>
      <c r="U55" s="10">
        <f t="shared" si="27"/>
        <v>0</v>
      </c>
      <c r="V55" s="10">
        <f t="shared" si="27"/>
        <v>3</v>
      </c>
      <c r="W55" s="10">
        <f t="shared" si="27"/>
        <v>0</v>
      </c>
      <c r="X55" s="10">
        <f t="shared" si="27"/>
        <v>0</v>
      </c>
      <c r="Y55" s="10">
        <f t="shared" si="27"/>
        <v>0</v>
      </c>
      <c r="Z55" s="10">
        <f t="shared" si="27"/>
        <v>0</v>
      </c>
      <c r="AA55" s="10">
        <f t="shared" si="27"/>
        <v>0</v>
      </c>
      <c r="AB55" s="10">
        <f t="shared" si="27"/>
        <v>0</v>
      </c>
      <c r="AC55" s="10">
        <f t="shared" si="27"/>
        <v>2</v>
      </c>
      <c r="AD55" s="10">
        <f t="shared" si="27"/>
        <v>2</v>
      </c>
      <c r="AE55" s="10">
        <f t="shared" si="27"/>
        <v>0</v>
      </c>
      <c r="AF55" s="10">
        <f t="shared" si="27"/>
        <v>3</v>
      </c>
      <c r="AG55" s="10">
        <f t="shared" si="27"/>
        <v>1</v>
      </c>
      <c r="AH55" s="10">
        <f t="shared" si="27"/>
        <v>0</v>
      </c>
      <c r="AI55" s="10">
        <f t="shared" si="27"/>
        <v>0</v>
      </c>
      <c r="AJ55" s="10">
        <f t="shared" si="27"/>
        <v>22</v>
      </c>
      <c r="AK55" s="10">
        <f t="shared" si="27"/>
        <v>1</v>
      </c>
      <c r="AL55" s="10">
        <f t="shared" si="27"/>
        <v>0</v>
      </c>
      <c r="AM55" s="10">
        <f t="shared" si="27"/>
        <v>0</v>
      </c>
      <c r="AN55" s="10">
        <f t="shared" si="27"/>
        <v>1</v>
      </c>
      <c r="AO55" s="10">
        <f t="shared" si="27"/>
        <v>2</v>
      </c>
      <c r="AP55" s="10">
        <f t="shared" si="27"/>
        <v>1</v>
      </c>
      <c r="AQ55" s="10">
        <f t="shared" si="27"/>
        <v>63</v>
      </c>
      <c r="AR55" s="16" t="s">
        <v>98</v>
      </c>
      <c r="AS55" s="10">
        <f t="shared" si="27"/>
        <v>6993</v>
      </c>
      <c r="AT55" s="10">
        <f t="shared" si="27"/>
        <v>79135</v>
      </c>
    </row>
    <row r="56" spans="1:46" ht="12.75">
      <c r="A56" t="s">
        <v>99</v>
      </c>
      <c r="B56" s="11" t="s">
        <v>102</v>
      </c>
      <c r="C56" s="10">
        <f>C10-C18</f>
        <v>0</v>
      </c>
      <c r="D56" s="10">
        <f aca="true" t="shared" si="28" ref="D56:AT56">D10-D18</f>
        <v>3</v>
      </c>
      <c r="E56" s="10">
        <f t="shared" si="28"/>
        <v>0</v>
      </c>
      <c r="F56" s="10">
        <f t="shared" si="28"/>
        <v>0</v>
      </c>
      <c r="G56" s="10">
        <f t="shared" si="28"/>
        <v>2</v>
      </c>
      <c r="H56" s="10">
        <f t="shared" si="28"/>
        <v>0</v>
      </c>
      <c r="I56" s="10">
        <f t="shared" si="28"/>
        <v>0</v>
      </c>
      <c r="J56" s="10">
        <f t="shared" si="28"/>
        <v>0</v>
      </c>
      <c r="K56" s="10">
        <f t="shared" si="28"/>
        <v>17</v>
      </c>
      <c r="L56" s="10">
        <f t="shared" si="28"/>
        <v>0</v>
      </c>
      <c r="M56" s="10">
        <f t="shared" si="28"/>
        <v>0</v>
      </c>
      <c r="N56" s="10">
        <f t="shared" si="28"/>
        <v>0</v>
      </c>
      <c r="O56" s="10">
        <f t="shared" si="28"/>
        <v>1</v>
      </c>
      <c r="P56" s="10">
        <f t="shared" si="28"/>
        <v>0</v>
      </c>
      <c r="Q56" s="10">
        <f t="shared" si="28"/>
        <v>0</v>
      </c>
      <c r="R56" s="10">
        <f t="shared" si="28"/>
        <v>0</v>
      </c>
      <c r="S56" s="10">
        <f t="shared" si="28"/>
        <v>0</v>
      </c>
      <c r="T56" s="10">
        <f t="shared" si="28"/>
        <v>2</v>
      </c>
      <c r="U56" s="10">
        <f t="shared" si="28"/>
        <v>0</v>
      </c>
      <c r="V56" s="10">
        <f t="shared" si="28"/>
        <v>3</v>
      </c>
      <c r="W56" s="10">
        <f t="shared" si="28"/>
        <v>0</v>
      </c>
      <c r="X56" s="10">
        <f t="shared" si="28"/>
        <v>0</v>
      </c>
      <c r="Y56" s="10">
        <f t="shared" si="28"/>
        <v>0</v>
      </c>
      <c r="Z56" s="10">
        <f t="shared" si="28"/>
        <v>0</v>
      </c>
      <c r="AA56" s="10">
        <f t="shared" si="28"/>
        <v>0</v>
      </c>
      <c r="AB56" s="10">
        <f t="shared" si="28"/>
        <v>0</v>
      </c>
      <c r="AC56" s="10">
        <f t="shared" si="28"/>
        <v>2</v>
      </c>
      <c r="AD56" s="10">
        <f t="shared" si="28"/>
        <v>2</v>
      </c>
      <c r="AE56" s="10">
        <f t="shared" si="28"/>
        <v>0</v>
      </c>
      <c r="AF56" s="10">
        <f t="shared" si="28"/>
        <v>3</v>
      </c>
      <c r="AG56" s="10">
        <f t="shared" si="28"/>
        <v>1</v>
      </c>
      <c r="AH56" s="10">
        <f t="shared" si="28"/>
        <v>0</v>
      </c>
      <c r="AI56" s="10">
        <f t="shared" si="28"/>
        <v>0</v>
      </c>
      <c r="AJ56" s="10">
        <f t="shared" si="28"/>
        <v>22</v>
      </c>
      <c r="AK56" s="10">
        <f t="shared" si="28"/>
        <v>1</v>
      </c>
      <c r="AL56" s="10">
        <f t="shared" si="28"/>
        <v>0</v>
      </c>
      <c r="AM56" s="10">
        <f t="shared" si="28"/>
        <v>0</v>
      </c>
      <c r="AN56" s="10">
        <f t="shared" si="28"/>
        <v>1</v>
      </c>
      <c r="AO56" s="10">
        <f t="shared" si="28"/>
        <v>2</v>
      </c>
      <c r="AP56" s="10">
        <f t="shared" si="28"/>
        <v>1</v>
      </c>
      <c r="AQ56" s="10">
        <f t="shared" si="28"/>
        <v>63</v>
      </c>
      <c r="AR56" s="16" t="s">
        <v>102</v>
      </c>
      <c r="AS56" s="10">
        <f t="shared" si="28"/>
        <v>6900</v>
      </c>
      <c r="AT56" s="10">
        <f t="shared" si="28"/>
        <v>77010</v>
      </c>
    </row>
    <row r="57" spans="1:46" ht="12.75">
      <c r="A57" t="s">
        <v>100</v>
      </c>
      <c r="B57" s="11" t="s">
        <v>101</v>
      </c>
      <c r="C57" s="10">
        <f>C9+C11-C17</f>
        <v>0</v>
      </c>
      <c r="D57" s="10">
        <f aca="true" t="shared" si="29" ref="D57:AT57">D9+D11-D17</f>
        <v>0</v>
      </c>
      <c r="E57" s="10">
        <f t="shared" si="29"/>
        <v>0</v>
      </c>
      <c r="F57" s="10">
        <f t="shared" si="29"/>
        <v>0</v>
      </c>
      <c r="G57" s="10">
        <f t="shared" si="29"/>
        <v>0</v>
      </c>
      <c r="H57" s="10">
        <f t="shared" si="29"/>
        <v>0</v>
      </c>
      <c r="I57" s="10">
        <f t="shared" si="29"/>
        <v>0</v>
      </c>
      <c r="J57" s="10">
        <f t="shared" si="29"/>
        <v>0</v>
      </c>
      <c r="K57" s="10">
        <f t="shared" si="29"/>
        <v>0</v>
      </c>
      <c r="L57" s="10">
        <f t="shared" si="29"/>
        <v>0</v>
      </c>
      <c r="M57" s="10">
        <f t="shared" si="29"/>
        <v>0</v>
      </c>
      <c r="N57" s="10">
        <f t="shared" si="29"/>
        <v>0</v>
      </c>
      <c r="O57" s="10">
        <f t="shared" si="29"/>
        <v>0</v>
      </c>
      <c r="P57" s="10">
        <f t="shared" si="29"/>
        <v>0</v>
      </c>
      <c r="Q57" s="10">
        <f t="shared" si="29"/>
        <v>0</v>
      </c>
      <c r="R57" s="10">
        <f t="shared" si="29"/>
        <v>0</v>
      </c>
      <c r="S57" s="10">
        <f t="shared" si="29"/>
        <v>0</v>
      </c>
      <c r="T57" s="10">
        <f t="shared" si="29"/>
        <v>0</v>
      </c>
      <c r="U57" s="10">
        <f t="shared" si="29"/>
        <v>0</v>
      </c>
      <c r="V57" s="10">
        <f t="shared" si="29"/>
        <v>0</v>
      </c>
      <c r="W57" s="10">
        <f t="shared" si="29"/>
        <v>0</v>
      </c>
      <c r="X57" s="10">
        <f t="shared" si="29"/>
        <v>0</v>
      </c>
      <c r="Y57" s="10">
        <f t="shared" si="29"/>
        <v>0</v>
      </c>
      <c r="Z57" s="10">
        <f t="shared" si="29"/>
        <v>0</v>
      </c>
      <c r="AA57" s="10">
        <f t="shared" si="29"/>
        <v>0</v>
      </c>
      <c r="AB57" s="10">
        <f t="shared" si="29"/>
        <v>0</v>
      </c>
      <c r="AC57" s="10">
        <f t="shared" si="29"/>
        <v>0</v>
      </c>
      <c r="AD57" s="10">
        <f t="shared" si="29"/>
        <v>0</v>
      </c>
      <c r="AE57" s="10">
        <f t="shared" si="29"/>
        <v>0</v>
      </c>
      <c r="AF57" s="10">
        <f t="shared" si="29"/>
        <v>0</v>
      </c>
      <c r="AG57" s="10">
        <f t="shared" si="29"/>
        <v>0</v>
      </c>
      <c r="AH57" s="10">
        <f t="shared" si="29"/>
        <v>0</v>
      </c>
      <c r="AI57" s="10">
        <f t="shared" si="29"/>
        <v>0</v>
      </c>
      <c r="AJ57" s="10">
        <f t="shared" si="29"/>
        <v>0</v>
      </c>
      <c r="AK57" s="10">
        <f t="shared" si="29"/>
        <v>0</v>
      </c>
      <c r="AL57" s="10">
        <f t="shared" si="29"/>
        <v>0</v>
      </c>
      <c r="AM57" s="10">
        <f t="shared" si="29"/>
        <v>0</v>
      </c>
      <c r="AN57" s="10">
        <f t="shared" si="29"/>
        <v>0</v>
      </c>
      <c r="AO57" s="10">
        <f t="shared" si="29"/>
        <v>0</v>
      </c>
      <c r="AP57" s="10">
        <f t="shared" si="29"/>
        <v>0</v>
      </c>
      <c r="AQ57" s="10">
        <f t="shared" si="29"/>
        <v>0</v>
      </c>
      <c r="AR57" s="16" t="s">
        <v>101</v>
      </c>
      <c r="AS57" s="10">
        <f t="shared" si="29"/>
        <v>93</v>
      </c>
      <c r="AT57" s="10">
        <f t="shared" si="29"/>
        <v>2125</v>
      </c>
    </row>
    <row r="58" spans="2:4" ht="12.75">
      <c r="B58" s="11"/>
      <c r="C58" s="14"/>
      <c r="D58" s="13"/>
    </row>
    <row r="59" spans="2:3" ht="12.75">
      <c r="B59" s="11"/>
      <c r="C59" s="1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Ярослав</cp:lastModifiedBy>
  <cp:lastPrinted>2012-03-03T23:19:48Z</cp:lastPrinted>
  <dcterms:created xsi:type="dcterms:W3CDTF">2008-02-29T22:06:34Z</dcterms:created>
  <dcterms:modified xsi:type="dcterms:W3CDTF">2012-03-16T00:22:33Z</dcterms:modified>
  <cp:category/>
  <cp:version/>
  <cp:contentType/>
  <cp:contentStatus/>
</cp:coreProperties>
</file>